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X:\!002財政関係\05 財政調査もの\平成３１年度\「平成30年度財政状況資料集」\【財政状況資料集】_223255_函南町_2018\"/>
    </mc:Choice>
  </mc:AlternateContent>
  <xr:revisionPtr revIDLastSave="0" documentId="10_ncr:8100000_{25F6B0A4-CD1B-4A02-B486-225E637611DB}" xr6:coauthVersionLast="33" xr6:coauthVersionMax="33"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<sst xmlns="http://schemas.openxmlformats.org/spreadsheetml/2006/main" count="1123" uniqueCount="604">
  <si>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</si>
  <si>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</si>
  <si>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</si>
  <si>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</si>
  <si>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</si>
  <si>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</si>
  <si>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</si>
  <si>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</si>
  <si>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</si>
  <si>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</si>
  <si>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</si>
  <si>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</si>
  <si>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</si>
  <si>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</si>
  <si>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</si>
  <si>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</si>
  <si>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</si>
  <si>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</si>
  <si>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</si>
  <si>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</si>
  <si>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</si>
  <si>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</si>
  <si>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</si>
  <si>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</si>
  <si>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</si>
  <si>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</si>
  <si>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</si>
  <si>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</si>
  <si>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</si>
  <si>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</si>
  <si>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</si>
  <si>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</si>
  <si>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</si>
  <si>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</si>
  <si>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</si>
  <si>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</si>
  <si>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</si>
  <si>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</si>
  <si>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</si>
  <si>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</si>
  <si>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</si>
  <si>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</si>
  <si>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</si>
  <si>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</si>
  <si>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</si>
  <si>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</si>
  <si>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</si>
  <si>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</si>
  <si>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</si>
  <si>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</si>
  <si>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</si>
  <si>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</si>
  <si>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</si>
  <si>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</si>
  <si>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</si>
  <si>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</si>
  <si>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</si>
  <si>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</si>
  <si>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</si>
  <si>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</si>
  <si>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</si>
  <si>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</si>
  <si>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</si>
  <si>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</si>
  <si>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</si>
  <si>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</si>
  <si>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</si>
  <si>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</si>
  <si>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</si>
  <si>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</si>
  <si>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</si>
  <si>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</si>
  <si>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</si>
  <si>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</si>
  <si>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</si>
  <si>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</si>
  <si>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</si>
  <si>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</si>
  <si>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</si>
  <si>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</si>
  <si>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</si>
  <si>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</si>
  <si>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</si>
  <si>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</si>
  <si>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</si>
  <si>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</si>
  <si>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</si>
  <si>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</si>
  <si>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</si>
  <si>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</si>
  <si>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</si>
  <si>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</si>
  <si>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</si>
  <si>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</si>
  <si>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</si>
  <si>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</si>
  <si>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</si>
  <si>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</si>
  <si>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函南町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</si>
  <si>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</si>
  <si>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</si>
  <si>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</si>
  <si>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</si>
  <si>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</si>
  <si>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</si>
  <si>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</si>
  <si>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</si>
  <si>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</si>
  <si>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</si>
  <si>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</si>
  <si>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</si>
  <si>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</si>
  <si>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</si>
  <si>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</si>
  <si>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</si>
  <si>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</si>
  <si>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</si>
  <si>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</si>
  <si>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</si>
  <si>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</si>
  <si>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</si>
  <si>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</si>
  <si>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</si>
  <si>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</si>
  <si>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</si>
  <si>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</si>
  <si>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</si>
  <si>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</si>
  <si>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</si>
  <si>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</si>
  <si>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</si>
  <si>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</si>
  <si>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</si>
  <si>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</si>
  <si>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</si>
  <si>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</si>
  <si>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</si>
  <si>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</si>
  <si>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</si>
  <si>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</si>
  <si>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</si>
  <si>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</si>
  <si>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</si>
  <si>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</si>
  <si>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</si>
  <si>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</si>
  <si>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</si>
  <si>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</si>
  <si>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</si>
  <si>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</si>
  <si>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</si>
  <si>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</si>
  <si>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</si>
  <si>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</si>
  <si>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</si>
  <si>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</si>
  <si>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</si>
  <si>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</si>
  <si>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</si>
  <si>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</si>
  <si>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</si>
  <si>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</si>
  <si>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</si>
  <si>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</si>
  <si>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</si>
  <si>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</si>
  <si>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</si>
  <si>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</si>
  <si>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</si>
  <si>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</si>
  <si>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</si>
  <si>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</si>
  <si>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</si>
  <si>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</si>
  <si>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</si>
  <si>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</si>
  <si>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</si>
  <si>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</si>
  <si>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</si>
  <si>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</si>
  <si>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</si>
  <si>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</si>
  <si>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</si>
  <si>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</si>
  <si>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</si>
  <si>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</si>
  <si>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</si>
  <si>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</si>
  <si>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</si>
  <si>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</si>
  <si>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</si>
  <si>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</si>
  <si>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</si>
  <si>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</si>
  <si>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</si>
  <si>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</si>
  <si>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</si>
  <si>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</si>
  <si>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</si>
  <si>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</si>
  <si>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</si>
  <si>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</si>
  <si>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</si>
  <si>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</si>
  <si>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</si>
  <si>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</si>
  <si>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</si>
  <si>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</si>
  <si>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</si>
  <si>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</si>
  <si>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</si>
  <si>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</si>
  <si>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</si>
  <si>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</si>
  <si>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</si>
  <si>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</si>
  <si>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</si>
  <si>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</si>
  <si>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</si>
  <si>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</si>
  <si>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</si>
  <si>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</si>
  <si>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静岡県函南町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</si>
  <si>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</si>
  <si>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</si>
  <si>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</si>
  <si>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</si>
  <si>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</si>
  <si>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</si>
  <si>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</si>
  <si>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</si>
  <si>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</si>
  <si>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</si>
  <si>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</si>
  <si>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</si>
  <si>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</si>
  <si>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</si>
  <si>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</si>
  <si>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</si>
  <si>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</si>
  <si>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</si>
  <si>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</si>
  <si>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</si>
  <si>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</si>
  <si>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</si>
  <si>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</si>
  <si>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</si>
  <si>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</si>
  <si>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</si>
  <si>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</si>
  <si>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</si>
  <si>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</si>
  <si>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</si>
  <si>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</si>
  <si>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</si>
  <si>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</si>
  <si>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</si>
  <si>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</si>
  <si>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</si>
  <si>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</si>
  <si>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</si>
  <si>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</si>
  <si>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</si>
  <si>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</si>
  <si>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</si>
  <si>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</si>
  <si>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</si>
  <si>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</si>
  <si>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</si>
  <si>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</si>
  <si>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</si>
  <si>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</si>
  <si>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</si>
  <si>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</si>
  <si>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</si>
  <si>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</si>
  <si>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</si>
  <si>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</si>
  <si>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</si>
  <si>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</si>
  <si>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</si>
  <si>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</si>
  <si>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</si>
  <si>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</si>
  <si>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</si>
  <si>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</si>
  <si>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</si>
  <si>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</si>
  <si>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</si>
  <si>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</si>
  <si>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</si>
  <si>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</si>
  <si>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</si>
  <si>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</si>
  <si>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</si>
  <si>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</si>
  <si>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</si>
  <si>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</si>
  <si>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</si>
  <si>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</si>
  <si>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</si>
  <si>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</si>
  <si>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</si>
  <si>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</si>
  <si>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</si>
  <si>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</si>
  <si>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</si>
  <si>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</si>
  <si>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</si>
  <si>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</si>
  <si>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</si>
  <si>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</si>
  <si>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</si>
  <si>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</si>
  <si>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</si>
  <si>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</si>
  <si>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</si>
  <si>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</si>
  <si>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</si>
  <si>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</si>
  <si>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</si>
  <si>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</si>
  <si>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</si>
  <si>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</si>
  <si>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</si>
  <si>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</si>
  <si>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</si>
  <si>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</si>
  <si>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</si>
  <si>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</si>
  <si>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</si>
  <si>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</si>
  <si>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</si>
  <si>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</si>
  <si>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</si>
  <si>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</si>
  <si>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</si>
  <si>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</si>
  <si>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</si>
  <si>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</si>
  <si>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</si>
  <si>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その他</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</si>
  <si>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</si>
  <si>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</si>
  <si>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</si>
  <si>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</si>
  <si>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</si>
  <si>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</si>
  <si>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</si>
  <si>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</si>
  <si>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</si>
  <si>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</si>
  <si>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</si>
  <si>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</si>
  <si>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</si>
  <si>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</si>
  <si>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</si>
  <si>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</si>
  <si>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</si>
  <si>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</si>
  <si>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</si>
  <si>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</si>
  <si>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</si>
  <si>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</si>
  <si>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</si>
  <si>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</si>
  <si>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</si>
  <si>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</si>
  <si>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</si>
  <si>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</si>
  <si>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</si>
  <si>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静岡県函南町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</si>
  <si>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</si>
  <si>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</si>
  <si>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</si>
  <si>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</si>
  <si>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</si>
  <si>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</si>
  <si>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</si>
  <si>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</si>
  <si>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</si>
  <si>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</si>
  <si>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</si>
  <si>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</si>
  <si>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</si>
  <si>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</si>
  <si>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</si>
  <si>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</si>
  <si>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</si>
  <si>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</si>
  <si>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</si>
  <si>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</si>
  <si>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</si>
  <si>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</si>
  <si>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</si>
  <si>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</si>
  <si>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</si>
  <si>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</si>
  <si>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</si>
  <si>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</si>
  <si>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</si>
  <si>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</si>
  <si>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</si>
  <si>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</si>
  <si>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</si>
  <si>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</si>
  <si>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</si>
  <si>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</si>
  <si>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</si>
  <si>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</si>
  <si>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</si>
  <si>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</si>
  <si>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</si>
  <si>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</si>
  <si>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</si>
  <si>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</si>
  <si>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</si>
  <si>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</si>
  <si>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</si>
  <si>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</si>
  <si>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</si>
  <si>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</si>
  <si>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</si>
  <si>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</si>
  <si>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</si>
  <si>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</si>
  <si>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</si>
  <si>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</si>
  <si>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</si>
  <si>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</si>
  <si>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</si>
  <si>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</si>
  <si>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</si>
  <si>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</si>
  <si>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</si>
  <si>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</si>
  <si>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</si>
  <si>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</si>
  <si>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</si>
  <si>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</si>
  <si>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</si>
  <si>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</si>
  <si>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</si>
  <si>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</si>
  <si>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</si>
  <si>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</si>
  <si>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</si>
  <si>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</si>
  <si>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</si>
  <si>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</si>
  <si>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</si>
  <si>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</si>
  <si>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</si>
  <si>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</si>
  <si>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</si>
  <si>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</si>
  <si>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</si>
  <si>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</si>
  <si>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</si>
  <si>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</si>
  <si>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</si>
  <si>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</si>
  <si>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</si>
  <si>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</si>
  <si>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</si>
  <si>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</si>
  <si>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</si>
  <si>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</si>
  <si>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</si>
  <si>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</si>
  <si>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</si>
  <si>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</si>
  <si>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</si>
  <si>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</si>
  <si>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</si>
  <si>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</si>
  <si>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</si>
  <si>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</si>
  <si>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</si>
  <si>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</si>
  <si>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</si>
  <si>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</si>
  <si>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</si>
  <si>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</si>
  <si>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</si>
  <si>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</si>
  <si>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</si>
  <si>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</si>
  <si>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</si>
  <si>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</si>
  <si>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</si>
  <si>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</si>
  <si>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</si>
  <si>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</si>
  <si>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</si>
  <si>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</si>
  <si>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</si>
  <si>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</si>
  <si>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</si>
  <si>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</si>
  <si>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</si>
  <si>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</si>
  <si>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</si>
  <si>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</si>
  <si>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</si>
  <si>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</si>
  <si>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</si>
  <si>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</si>
  <si>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</si>
  <si>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</si>
  <si>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</si>
  <si>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</si>
  <si>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</si>
  <si>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</si>
  <si>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</si>
  <si>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</si>
  <si>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</si>
  <si>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</si>
  <si>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</si>
  <si>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</si>
  <si>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</si>
  <si>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</si>
  <si>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</si>
  <si>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</si>
  <si>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</si>
  <si>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</si>
  <si>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</si>
  <si>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</si>
  <si>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</si>
  <si>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</si>
  <si>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</si>
  <si>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</si>
  <si>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</si>
  <si>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</si>
  <si>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</si>
  <si>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</si>
  <si>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</si>
  <si>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</si>
  <si>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</si>
  <si>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</si>
  <si>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</si>
  <si>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</si>
  <si>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</si>
  <si>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</si>
  <si>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</si>
  <si>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</si>
  <si>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</si>
  <si>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</si>
  <si>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</si>
  <si>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</si>
  <si>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</si>
  <si>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</si>
  <si>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</si>
  <si>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</si>
  <si>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</si>
  <si>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</si>
  <si>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</si>
  <si>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</si>
  <si>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</si>
  <si>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</si>
  <si>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</si>
  <si>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</si>
  <si>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</si>
  <si>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</si>
  <si>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3.04</t>
  </si>
  <si>
    <t>▲ 1.72</t>
  </si>
  <si>
    <t>▲ 6.28</t>
  </si>
  <si>
    <t>上水道事業特別会計</t>
  </si>
  <si>
    <t>一般会計</t>
  </si>
  <si>
    <t>下水道事業特別会計</t>
  </si>
  <si>
    <t>介護保険特別会計</t>
  </si>
  <si>
    <t>国民健康保険特別会計</t>
  </si>
  <si>
    <t>簡易水道事業特別会計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</si>
  <si>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</si>
  <si>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</si>
  <si>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</si>
  <si>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</si>
  <si>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</si>
  <si>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</si>
  <si>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</si>
  <si>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</si>
  <si>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</si>
  <si>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</si>
  <si>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</si>
  <si>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静岡県市町総合事務組合</t>
    <phoneticPr fontId="2"/>
  </si>
  <si>
    <t>三島函南広域行政組合</t>
    <phoneticPr fontId="2"/>
  </si>
  <si>
    <t>駿豆学園管理組合</t>
    <phoneticPr fontId="2"/>
  </si>
  <si>
    <t>駿東伊豆消防組合</t>
    <phoneticPr fontId="2"/>
  </si>
  <si>
    <t>静岡県後期高齢者医療広域連合</t>
    <phoneticPr fontId="2"/>
  </si>
  <si>
    <t>静岡地方税滞納整理機構</t>
    <phoneticPr fontId="2"/>
  </si>
  <si>
    <t>箱根山御山組合</t>
    <phoneticPr fontId="2"/>
  </si>
  <si>
    <t>三島市外五ヶ市町箱根山組合</t>
    <phoneticPr fontId="2"/>
  </si>
  <si>
    <t>箱根山禁伐林組合</t>
    <phoneticPr fontId="2"/>
  </si>
  <si>
    <t>箱根山殖産林組合</t>
    <phoneticPr fontId="2"/>
  </si>
  <si>
    <t>静岡県後期高齢者医療広域連合（事業会計分）</t>
    <phoneticPr fontId="2"/>
  </si>
  <si>
    <t>-</t>
    <phoneticPr fontId="2"/>
  </si>
  <si>
    <t>酪農王国</t>
    <rPh sb="0" eb="4">
      <t>ラクノウオウコク</t>
    </rPh>
    <phoneticPr fontId="2"/>
  </si>
  <si>
    <t>-</t>
    <phoneticPr fontId="2"/>
  </si>
  <si>
    <t>町営住宅建設基金</t>
    <rPh sb="0" eb="2">
      <t>チョウエイ</t>
    </rPh>
    <rPh sb="2" eb="4">
      <t>ジュウタク</t>
    </rPh>
    <rPh sb="4" eb="6">
      <t>ケンセツ</t>
    </rPh>
    <rPh sb="6" eb="8">
      <t>キキン</t>
    </rPh>
    <phoneticPr fontId="2"/>
  </si>
  <si>
    <t>廃棄物処理場建設基金</t>
    <rPh sb="0" eb="3">
      <t>ハイキブツ</t>
    </rPh>
    <rPh sb="3" eb="6">
      <t>ショリジョウ</t>
    </rPh>
    <rPh sb="6" eb="8">
      <t>ケンセツ</t>
    </rPh>
    <rPh sb="8" eb="10">
      <t>キキン</t>
    </rPh>
    <phoneticPr fontId="2"/>
  </si>
  <si>
    <t>町立学校建設基金</t>
    <rPh sb="0" eb="2">
      <t>チョウリツ</t>
    </rPh>
    <rPh sb="2" eb="4">
      <t>ガッコウ</t>
    </rPh>
    <rPh sb="4" eb="6">
      <t>ケンセツ</t>
    </rPh>
    <rPh sb="6" eb="8">
      <t>キキン</t>
    </rPh>
    <phoneticPr fontId="2"/>
  </si>
  <si>
    <t>運動公園建設基金</t>
    <rPh sb="0" eb="2">
      <t>ウンドウ</t>
    </rPh>
    <rPh sb="2" eb="4">
      <t>コウエン</t>
    </rPh>
    <rPh sb="4" eb="6">
      <t>ケンセツ</t>
    </rPh>
    <rPh sb="6" eb="8">
      <t>キキン</t>
    </rPh>
    <phoneticPr fontId="2"/>
  </si>
  <si>
    <t>都市基盤施設整備基金</t>
    <rPh sb="0" eb="2">
      <t>トシ</t>
    </rPh>
    <rPh sb="2" eb="4">
      <t>キバン</t>
    </rPh>
    <rPh sb="4" eb="6">
      <t>シセツ</t>
    </rPh>
    <rPh sb="6" eb="8">
      <t>セイビ</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</si>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</sst>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0" xfId="3" applyNumberFormat="1" applyFont="1" applyFill="1" applyBorder="1" applyAlignment="1" applyProtection="1">
      <alignment horizontal="right" vertical="center" shrinkToFit="1"/>
      <protection locked="0"/>
    </xf>
    <xf numFmtId="177" fontId="7" fillId="0" borderId="21" xfId="3" applyNumberFormat="1" applyFont="1" applyFill="1" applyBorder="1" applyAlignment="1" applyProtection="1">
      <alignment horizontal="right" vertical="center" shrinkToFit="1"/>
      <protection locked="0"/>
    </xf>
    <xf numFmtId="177" fontId="7" fillId="0" borderId="22" xfId="3" applyNumberFormat="1" applyFont="1" applyFill="1" applyBorder="1" applyAlignment="1" applyProtection="1">
      <alignment horizontal="right" vertical="center" shrinkToFit="1"/>
      <protection locked="0"/>
    </xf>
    <xf numFmtId="177" fontId="7" fillId="0" borderId="27" xfId="3" applyNumberFormat="1" applyFont="1" applyFill="1" applyBorder="1" applyAlignment="1" applyProtection="1">
      <alignment horizontal="right" vertical="center" shrinkToFit="1"/>
      <protection locked="0"/>
    </xf>
    <xf numFmtId="177" fontId="7" fillId="0" borderId="28" xfId="3" applyNumberFormat="1" applyFont="1" applyFill="1" applyBorder="1" applyAlignment="1" applyProtection="1">
      <alignment horizontal="right" vertical="center" shrinkToFit="1"/>
      <protection locked="0"/>
    </xf>
    <xf numFmtId="177" fontId="7" fillId="0" borderId="29" xfId="3" applyNumberFormat="1" applyFont="1" applyFill="1" applyBorder="1" applyAlignment="1" applyProtection="1">
      <alignment horizontal="right" vertical="center" shrinkToFit="1"/>
      <protection locked="0"/>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22C-4418-B46A-34D6B53DBB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69963</c:v>
                </c:pt>
                <c:pt idx="1">
                  <c:v>38116</c:v>
                </c:pt>
                <c:pt idx="2">
                  <c:v>47773</c:v>
                </c:pt>
                <c:pt idx="3">
                  <c:v>33709</c:v>
                </c:pt>
                <c:pt idx="4">
                  <c:v>52566</c:v>
                </c:pt>
              </c:numCache>
            </c:numRef>
          </c:val>
          <c:smooth val="0"/>
          <c:extLst>
            <c:ext xmlns:c16="http://schemas.microsoft.com/office/drawing/2014/chart" uri="{C3380CC4-5D6E-409C-BE32-E72D297353CC}">
              <c16:uniqueId val="{00000001-222C-4418-B46A-34D6B53DBB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6.09</c:v>
                </c:pt>
                <c:pt idx="1">
                  <c:v>7.03</c:v>
                </c:pt>
                <c:pt idx="2">
                  <c:v>5.44</c:v>
                </c:pt>
                <c:pt idx="3">
                  <c:v>5.69</c:v>
                </c:pt>
                <c:pt idx="4">
                  <c:v>4.75</c:v>
                </c:pt>
              </c:numCache>
            </c:numRef>
          </c:val>
          <c:extLst>
            <c:ext xmlns:c16="http://schemas.microsoft.com/office/drawing/2014/chart" uri="{C3380CC4-5D6E-409C-BE32-E72D297353CC}">
              <c16:uniqueId val="{00000000-334A-4345-9AC9-BD1DBCBF6D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22.38</c:v>
                </c:pt>
                <c:pt idx="1">
                  <c:v>23.03</c:v>
                </c:pt>
                <c:pt idx="2">
                  <c:v>22.88</c:v>
                </c:pt>
                <c:pt idx="3">
                  <c:v>22.77</c:v>
                </c:pt>
                <c:pt idx="4">
                  <c:v>17.18</c:v>
                </c:pt>
              </c:numCache>
            </c:numRef>
          </c:val>
          <c:extLst>
            <c:ext xmlns:c16="http://schemas.microsoft.com/office/drawing/2014/chart" uri="{C3380CC4-5D6E-409C-BE32-E72D297353CC}">
              <c16:uniqueId val="{00000001-334A-4345-9AC9-BD1DBCBF6D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-3.04</c:v>
                </c:pt>
                <c:pt idx="1">
                  <c:v>1.87</c:v>
                </c:pt>
                <c:pt idx="2">
                  <c:v>-1.72</c:v>
                </c:pt>
                <c:pt idx="3">
                  <c:v>0.42</c:v>
                </c:pt>
                <c:pt idx="4">
                  <c:v>-6.28</c:v>
                </c:pt>
              </c:numCache>
            </c:numRef>
          </c:val>
          <c:smooth val="0"/>
          <c:extLst>
            <c:ext xmlns:c16="http://schemas.microsoft.com/office/drawing/2014/chart" uri="{C3380CC4-5D6E-409C-BE32-E72D297353CC}">
              <c16:uniqueId val="{00000002-334A-4345-9AC9-BD1DBCBF6D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C9F-45E4-9859-1B97159603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9F-45E4-9859-1B97159603A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9F-45E4-9859-1B97159603A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3-BC9F-45E4-9859-1B97159603A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0.39</c:v>
                </c:pt>
                <c:pt idx="4">
                  <c:v>#N/A</c:v>
                </c:pt>
                <c:pt idx="5">
                  <c:v>0.35</c:v>
                </c:pt>
                <c:pt idx="6">
                  <c:v>#N/A</c:v>
                </c:pt>
                <c:pt idx="7">
                  <c:v>0.05</c:v>
                </c:pt>
                <c:pt idx="8">
                  <c:v>#N/A</c:v>
                </c:pt>
                <c:pt idx="9">
                  <c:v>0.32</c:v>
                </c:pt>
              </c:numCache>
            </c:numRef>
          </c:val>
          <c:extLst>
            <c:ext xmlns:c16="http://schemas.microsoft.com/office/drawing/2014/chart" uri="{C3380CC4-5D6E-409C-BE32-E72D297353CC}">
              <c16:uniqueId val="{00000004-BC9F-45E4-9859-1B97159603A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1.73</c:v>
                </c:pt>
                <c:pt idx="2">
                  <c:v>#N/A</c:v>
                </c:pt>
                <c:pt idx="3">
                  <c:v>1.89</c:v>
                </c:pt>
                <c:pt idx="4">
                  <c:v>#N/A</c:v>
                </c:pt>
                <c:pt idx="5">
                  <c:v>1.95</c:v>
                </c:pt>
                <c:pt idx="6">
                  <c:v>#N/A</c:v>
                </c:pt>
                <c:pt idx="7">
                  <c:v>3.55</c:v>
                </c:pt>
                <c:pt idx="8">
                  <c:v>#N/A</c:v>
                </c:pt>
                <c:pt idx="9">
                  <c:v>1.1399999999999999</c:v>
                </c:pt>
              </c:numCache>
            </c:numRef>
          </c:val>
          <c:extLst>
            <c:ext xmlns:c16="http://schemas.microsoft.com/office/drawing/2014/chart" uri="{C3380CC4-5D6E-409C-BE32-E72D297353CC}">
              <c16:uniqueId val="{00000005-BC9F-45E4-9859-1B97159603A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0.72</c:v>
                </c:pt>
                <c:pt idx="2">
                  <c:v>#N/A</c:v>
                </c:pt>
                <c:pt idx="3">
                  <c:v>2.16</c:v>
                </c:pt>
                <c:pt idx="4">
                  <c:v>#N/A</c:v>
                </c:pt>
                <c:pt idx="5">
                  <c:v>2.04</c:v>
                </c:pt>
                <c:pt idx="6">
                  <c:v>#N/A</c:v>
                </c:pt>
                <c:pt idx="7">
                  <c:v>1.58</c:v>
                </c:pt>
                <c:pt idx="8">
                  <c:v>#N/A</c:v>
                </c:pt>
                <c:pt idx="9">
                  <c:v>2.0699999999999998</c:v>
                </c:pt>
              </c:numCache>
            </c:numRef>
          </c:val>
          <c:extLst>
            <c:ext xmlns:c16="http://schemas.microsoft.com/office/drawing/2014/chart" uri="{C3380CC4-5D6E-409C-BE32-E72D297353CC}">
              <c16:uniqueId val="{00000006-BC9F-45E4-9859-1B97159603A7}"/>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0.55000000000000004</c:v>
                </c:pt>
                <c:pt idx="4">
                  <c:v>#N/A</c:v>
                </c:pt>
                <c:pt idx="5">
                  <c:v>0.38</c:v>
                </c:pt>
                <c:pt idx="6">
                  <c:v>#N/A</c:v>
                </c:pt>
                <c:pt idx="7">
                  <c:v>0.26</c:v>
                </c:pt>
                <c:pt idx="8">
                  <c:v>#N/A</c:v>
                </c:pt>
                <c:pt idx="9">
                  <c:v>2.68</c:v>
                </c:pt>
              </c:numCache>
            </c:numRef>
          </c:val>
          <c:extLst>
            <c:ext xmlns:c16="http://schemas.microsoft.com/office/drawing/2014/chart" uri="{C3380CC4-5D6E-409C-BE32-E72D297353CC}">
              <c16:uniqueId val="{00000007-BC9F-45E4-9859-1B97159603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6.09</c:v>
                </c:pt>
                <c:pt idx="2">
                  <c:v>#N/A</c:v>
                </c:pt>
                <c:pt idx="3">
                  <c:v>7.02</c:v>
                </c:pt>
                <c:pt idx="4">
                  <c:v>#N/A</c:v>
                </c:pt>
                <c:pt idx="5">
                  <c:v>5.44</c:v>
                </c:pt>
                <c:pt idx="6">
                  <c:v>#N/A</c:v>
                </c:pt>
                <c:pt idx="7">
                  <c:v>5.68</c:v>
                </c:pt>
                <c:pt idx="8">
                  <c:v>#N/A</c:v>
                </c:pt>
                <c:pt idx="9">
                  <c:v>4.74</c:v>
                </c:pt>
              </c:numCache>
            </c:numRef>
          </c:val>
          <c:extLst>
            <c:ext xmlns:c16="http://schemas.microsoft.com/office/drawing/2014/chart" uri="{C3380CC4-5D6E-409C-BE32-E72D297353CC}">
              <c16:uniqueId val="{00000008-BC9F-45E4-9859-1B97159603A7}"/>
            </c:ext>
          </c:extLst>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9.74</c:v>
                </c:pt>
                <c:pt idx="2">
                  <c:v>#N/A</c:v>
                </c:pt>
                <c:pt idx="3">
                  <c:v>9.6999999999999993</c:v>
                </c:pt>
                <c:pt idx="4">
                  <c:v>#N/A</c:v>
                </c:pt>
                <c:pt idx="5">
                  <c:v>9.74</c:v>
                </c:pt>
                <c:pt idx="6">
                  <c:v>#N/A</c:v>
                </c:pt>
                <c:pt idx="7">
                  <c:v>9.44</c:v>
                </c:pt>
                <c:pt idx="8">
                  <c:v>#N/A</c:v>
                </c:pt>
                <c:pt idx="9">
                  <c:v>8.84</c:v>
                </c:pt>
              </c:numCache>
            </c:numRef>
          </c:val>
          <c:extLst>
            <c:ext xmlns:c16="http://schemas.microsoft.com/office/drawing/2014/chart" uri="{C3380CC4-5D6E-409C-BE32-E72D297353CC}">
              <c16:uniqueId val="{00000009-BC9F-45E4-9859-1B97159603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1064</c:v>
                </c:pt>
                <c:pt idx="5">
                  <c:v>989</c:v>
                </c:pt>
                <c:pt idx="8">
                  <c:v>1002</c:v>
                </c:pt>
                <c:pt idx="11">
                  <c:v>1042</c:v>
                </c:pt>
                <c:pt idx="14">
                  <c:v>1049</c:v>
                </c:pt>
              </c:numCache>
            </c:numRef>
          </c:val>
          <c:extLst>
            <c:ext xmlns:c16="http://schemas.microsoft.com/office/drawing/2014/chart" uri="{C3380CC4-5D6E-409C-BE32-E72D297353CC}">
              <c16:uniqueId val="{00000000-A169-4DD7-B8A8-F409072147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69-4DD7-B8A8-F409072147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35</c:v>
                </c:pt>
                <c:pt idx="6">
                  <c:v>0</c:v>
                </c:pt>
                <c:pt idx="9">
                  <c:v>67</c:v>
                </c:pt>
                <c:pt idx="12">
                  <c:v>67</c:v>
                </c:pt>
              </c:numCache>
            </c:numRef>
          </c:val>
          <c:extLst>
            <c:ext xmlns:c16="http://schemas.microsoft.com/office/drawing/2014/chart" uri="{C3380CC4-5D6E-409C-BE32-E72D297353CC}">
              <c16:uniqueId val="{00000002-A169-4DD7-B8A8-F409072147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22</c:v>
                </c:pt>
                <c:pt idx="3">
                  <c:v>31</c:v>
                </c:pt>
                <c:pt idx="6">
                  <c:v>7</c:v>
                </c:pt>
                <c:pt idx="9">
                  <c:v>32</c:v>
                </c:pt>
                <c:pt idx="12">
                  <c:v>40</c:v>
                </c:pt>
              </c:numCache>
            </c:numRef>
          </c:val>
          <c:extLst>
            <c:ext xmlns:c16="http://schemas.microsoft.com/office/drawing/2014/chart" uri="{C3380CC4-5D6E-409C-BE32-E72D297353CC}">
              <c16:uniqueId val="{00000003-A169-4DD7-B8A8-F409072147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319</c:v>
                </c:pt>
                <c:pt idx="3">
                  <c:v>314</c:v>
                </c:pt>
                <c:pt idx="6">
                  <c:v>295</c:v>
                </c:pt>
                <c:pt idx="9">
                  <c:v>318</c:v>
                </c:pt>
                <c:pt idx="12">
                  <c:v>342</c:v>
                </c:pt>
              </c:numCache>
            </c:numRef>
          </c:val>
          <c:extLst>
            <c:ext xmlns:c16="http://schemas.microsoft.com/office/drawing/2014/chart" uri="{C3380CC4-5D6E-409C-BE32-E72D297353CC}">
              <c16:uniqueId val="{00000004-A169-4DD7-B8A8-F409072147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69-4DD7-B8A8-F409072147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69-4DD7-B8A8-F409072147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1111</c:v>
                </c:pt>
                <c:pt idx="3">
                  <c:v>939</c:v>
                </c:pt>
                <c:pt idx="6">
                  <c:v>956</c:v>
                </c:pt>
                <c:pt idx="9">
                  <c:v>956</c:v>
                </c:pt>
                <c:pt idx="12">
                  <c:v>985</c:v>
                </c:pt>
              </c:numCache>
            </c:numRef>
          </c:val>
          <c:extLst>
            <c:ext xmlns:c16="http://schemas.microsoft.com/office/drawing/2014/chart" uri="{C3380CC4-5D6E-409C-BE32-E72D297353CC}">
              <c16:uniqueId val="{00000007-A169-4DD7-B8A8-F409072147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388</c:v>
                </c:pt>
                <c:pt idx="2">
                  <c:v>#N/A</c:v>
                </c:pt>
                <c:pt idx="3">
                  <c:v>#N/A</c:v>
                </c:pt>
                <c:pt idx="4">
                  <c:v>330</c:v>
                </c:pt>
                <c:pt idx="5">
                  <c:v>#N/A</c:v>
                </c:pt>
                <c:pt idx="6">
                  <c:v>#N/A</c:v>
                </c:pt>
                <c:pt idx="7">
                  <c:v>256</c:v>
                </c:pt>
                <c:pt idx="8">
                  <c:v>#N/A</c:v>
                </c:pt>
                <c:pt idx="9">
                  <c:v>#N/A</c:v>
                </c:pt>
                <c:pt idx="10">
                  <c:v>331</c:v>
                </c:pt>
                <c:pt idx="11">
                  <c:v>#N/A</c:v>
                </c:pt>
                <c:pt idx="12">
                  <c:v>#N/A</c:v>
                </c:pt>
                <c:pt idx="13">
                  <c:v>385</c:v>
                </c:pt>
                <c:pt idx="14">
                  <c:v>#N/A</c:v>
                </c:pt>
              </c:numCache>
            </c:numRef>
          </c:val>
          <c:smooth val="0"/>
          <c:extLst>
            <c:ext xmlns:c16="http://schemas.microsoft.com/office/drawing/2014/chart" uri="{C3380CC4-5D6E-409C-BE32-E72D297353CC}">
              <c16:uniqueId val="{00000008-A169-4DD7-B8A8-F409072147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10803</c:v>
                </c:pt>
                <c:pt idx="5">
                  <c:v>11244</c:v>
                </c:pt>
                <c:pt idx="8">
                  <c:v>11082</c:v>
                </c:pt>
                <c:pt idx="11">
                  <c:v>10775</c:v>
                </c:pt>
                <c:pt idx="14">
                  <c:v>10648</c:v>
                </c:pt>
              </c:numCache>
            </c:numRef>
          </c:val>
          <c:extLst>
            <c:ext xmlns:c16="http://schemas.microsoft.com/office/drawing/2014/chart" uri="{C3380CC4-5D6E-409C-BE32-E72D297353CC}">
              <c16:uniqueId val="{00000000-36C2-4AD3-9F88-CD3A48ADB0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1073</c:v>
                </c:pt>
                <c:pt idx="5">
                  <c:v>1044</c:v>
                </c:pt>
                <c:pt idx="8">
                  <c:v>1227</c:v>
                </c:pt>
                <c:pt idx="11">
                  <c:v>1361</c:v>
                </c:pt>
                <c:pt idx="14">
                  <c:v>1424</c:v>
                </c:pt>
              </c:numCache>
            </c:numRef>
          </c:val>
          <c:extLst>
            <c:ext xmlns:c16="http://schemas.microsoft.com/office/drawing/2014/chart" uri="{C3380CC4-5D6E-409C-BE32-E72D297353CC}">
              <c16:uniqueId val="{00000001-36C2-4AD3-9F88-CD3A48ADB0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2496</c:v>
                </c:pt>
                <c:pt idx="5">
                  <c:v>2502</c:v>
                </c:pt>
                <c:pt idx="8">
                  <c:v>2573</c:v>
                </c:pt>
                <c:pt idx="11">
                  <c:v>2745</c:v>
                </c:pt>
                <c:pt idx="14">
                  <c:v>2054</c:v>
                </c:pt>
              </c:numCache>
            </c:numRef>
          </c:val>
          <c:extLst>
            <c:ext xmlns:c16="http://schemas.microsoft.com/office/drawing/2014/chart" uri="{C3380CC4-5D6E-409C-BE32-E72D297353CC}">
              <c16:uniqueId val="{00000002-36C2-4AD3-9F88-CD3A48ADB0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C2-4AD3-9F88-CD3A48ADB0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C2-4AD3-9F88-CD3A48ADB0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C2-4AD3-9F88-CD3A48ADB0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572</c:v>
                </c:pt>
                <c:pt idx="3">
                  <c:v>502</c:v>
                </c:pt>
                <c:pt idx="6">
                  <c:v>690</c:v>
                </c:pt>
                <c:pt idx="9">
                  <c:v>731</c:v>
                </c:pt>
                <c:pt idx="12">
                  <c:v>566</c:v>
                </c:pt>
              </c:numCache>
            </c:numRef>
          </c:val>
          <c:extLst>
            <c:ext xmlns:c16="http://schemas.microsoft.com/office/drawing/2014/chart" uri="{C3380CC4-5D6E-409C-BE32-E72D297353CC}">
              <c16:uniqueId val="{00000006-36C2-4AD3-9F88-CD3A48ADB0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322</c:v>
                </c:pt>
                <c:pt idx="3">
                  <c:v>405</c:v>
                </c:pt>
                <c:pt idx="6">
                  <c:v>391</c:v>
                </c:pt>
                <c:pt idx="9">
                  <c:v>374</c:v>
                </c:pt>
                <c:pt idx="12">
                  <c:v>347</c:v>
                </c:pt>
              </c:numCache>
            </c:numRef>
          </c:val>
          <c:extLst>
            <c:ext xmlns:c16="http://schemas.microsoft.com/office/drawing/2014/chart" uri="{C3380CC4-5D6E-409C-BE32-E72D297353CC}">
              <c16:uniqueId val="{00000007-36C2-4AD3-9F88-CD3A48ADB0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3492</c:v>
                </c:pt>
                <c:pt idx="3">
                  <c:v>3476</c:v>
                </c:pt>
                <c:pt idx="6">
                  <c:v>3442</c:v>
                </c:pt>
                <c:pt idx="9">
                  <c:v>3466</c:v>
                </c:pt>
                <c:pt idx="12">
                  <c:v>3579</c:v>
                </c:pt>
              </c:numCache>
            </c:numRef>
          </c:val>
          <c:extLst>
            <c:ext xmlns:c16="http://schemas.microsoft.com/office/drawing/2014/chart" uri="{C3380CC4-5D6E-409C-BE32-E72D297353CC}">
              <c16:uniqueId val="{00000008-36C2-4AD3-9F88-CD3A48ADB0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1754</c:v>
                </c:pt>
                <c:pt idx="3">
                  <c:v>1423</c:v>
                </c:pt>
                <c:pt idx="6">
                  <c:v>1043</c:v>
                </c:pt>
                <c:pt idx="9">
                  <c:v>937</c:v>
                </c:pt>
                <c:pt idx="12">
                  <c:v>870</c:v>
                </c:pt>
              </c:numCache>
            </c:numRef>
          </c:val>
          <c:extLst>
            <c:ext xmlns:c16="http://schemas.microsoft.com/office/drawing/2014/chart" uri="{C3380CC4-5D6E-409C-BE32-E72D297353CC}">
              <c16:uniqueId val="{00000009-36C2-4AD3-9F88-CD3A48ADB0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10989</c:v>
                </c:pt>
                <c:pt idx="3">
                  <c:v>11023</c:v>
                </c:pt>
                <c:pt idx="6">
                  <c:v>11174</c:v>
                </c:pt>
                <c:pt idx="9">
                  <c:v>11119</c:v>
                </c:pt>
                <c:pt idx="12">
                  <c:v>11179</c:v>
                </c:pt>
              </c:numCache>
            </c:numRef>
          </c:val>
          <c:extLst>
            <c:ext xmlns:c16="http://schemas.microsoft.com/office/drawing/2014/chart" uri="{C3380CC4-5D6E-409C-BE32-E72D297353CC}">
              <c16:uniqueId val="{0000000A-36C2-4AD3-9F88-CD3A48ADB0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2757</c:v>
                </c:pt>
                <c:pt idx="2">
                  <c:v>#N/A</c:v>
                </c:pt>
                <c:pt idx="3">
                  <c:v>#N/A</c:v>
                </c:pt>
                <c:pt idx="4">
                  <c:v>2039</c:v>
                </c:pt>
                <c:pt idx="5">
                  <c:v>#N/A</c:v>
                </c:pt>
                <c:pt idx="6">
                  <c:v>#N/A</c:v>
                </c:pt>
                <c:pt idx="7">
                  <c:v>1857</c:v>
                </c:pt>
                <c:pt idx="8">
                  <c:v>#N/A</c:v>
                </c:pt>
                <c:pt idx="9">
                  <c:v>#N/A</c:v>
                </c:pt>
                <c:pt idx="10">
                  <c:v>1745</c:v>
                </c:pt>
                <c:pt idx="11">
                  <c:v>#N/A</c:v>
                </c:pt>
                <c:pt idx="12">
                  <c:v>#N/A</c:v>
                </c:pt>
                <c:pt idx="13">
                  <c:v>2416</c:v>
                </c:pt>
                <c:pt idx="14">
                  <c:v>#N/A</c:v>
                </c:pt>
              </c:numCache>
            </c:numRef>
          </c:val>
          <c:smooth val="0"/>
          <c:extLst>
            <c:ext xmlns:c16="http://schemas.microsoft.com/office/drawing/2014/chart" uri="{C3380CC4-5D6E-409C-BE32-E72D297353CC}">
              <c16:uniqueId val="{0000000B-36C2-4AD3-9F88-CD3A48ADB0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1732</c:v>
                </c:pt>
                <c:pt idx="1">
                  <c:v>1741</c:v>
                </c:pt>
                <c:pt idx="2">
                  <c:v>1325</c:v>
                </c:pt>
              </c:numCache>
            </c:numRef>
          </c:val>
          <c:extLst>
            <c:ext xmlns:c16="http://schemas.microsoft.com/office/drawing/2014/chart" uri="{C3380CC4-5D6E-409C-BE32-E72D297353CC}">
              <c16:uniqueId val="{00000000-B8CA-43C3-9734-2C0C94EBBC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B8CA-43C3-9734-2C0C94EBBC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669</c:v>
                </c:pt>
                <c:pt idx="1">
                  <c:v>754</c:v>
                </c:pt>
                <c:pt idx="2">
                  <c:v>392</c:v>
                </c:pt>
              </c:numCache>
            </c:numRef>
          </c:val>
          <c:extLst>
            <c:ext xmlns:c16="http://schemas.microsoft.com/office/drawing/2014/chart" uri="{C3380CC4-5D6E-409C-BE32-E72D297353CC}">
              <c16:uniqueId val="{00000002-B8CA-43C3-9734-2C0C94EBBC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37,758
37,448
65.16
12,568,492
11,943,406
366,041
7,713,474
11,178,646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国勢調査人口は微減傾向にあるものの、県内の町では比較的人口の多い町である。主な税収は、個人住民税と固定資産税であり、人口規模を背景に比較的安定している状況である。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年度は、町民税の法人税割が前年度比</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基準財政収入額が増額となったことが大きく影響し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財政力指数が上がった。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今後は、道の駅を拠点とした産業振興や企業誘致による税収増額や町税の徴収対策を進めるとともに、定員管理の適正化や既存施設の統廃合などを検討し、経常経費の削減を進め財政基盤の強化に努める。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324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全国平均は下回っているものの、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類似団体及び県内平均を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上回り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一般財源で賄う経常的経費の公債費や繰出金の増等、全体で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百万円の歳出増に加え、地方税の減額や地方交付税の減等、全体で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百万円の歳入減によるものである。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、近年整備した新規施設や維持管理費が増加することから、事業の見直しや既存施設の統廃合などの検討により、比率上昇の抑制に努める。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144463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9570"/>
          <a:ext cx="838200" cy="4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119380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2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127953</xdr:rowOff>
    </xdr:from>
    <xdr:to>
      <xdr:col>15</xdr:col>
      <xdr:colOff>82550</xdr:colOff>
      <xdr:row>61</xdr:row>
      <xdr:rowOff>119380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1495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127953</xdr:rowOff>
    </xdr:from>
    <xdr:to>
      <xdr:col>11</xdr:col>
      <xdr:colOff>31750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1495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77153</xdr:rowOff>
    </xdr:from>
    <xdr:to>
      <xdr:col>11</xdr:col>
      <xdr:colOff>82550</xdr:colOff>
      <xdr:row>61</xdr:row>
      <xdr:rowOff>7303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17480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人件費、物件費及び維持管理費の合計額の人口一人当たりの金額が類似団体平均を下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っているのは、主に人件費が低く抑えられていることが要因である。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近年整備した施設に係る維持管理費が増加傾向にあるため、職員の不補充や職員手当の見直しにより、人件費の抑制を図るとともに、全ての事務事業の優先度を点検し、優先度の低い事務事業について計画的に廃止・縮小を進め、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38438</xdr:rowOff>
    </xdr:from>
    <xdr:to>
      <xdr:col>23</xdr:col>
      <xdr:colOff>133350</xdr:colOff>
      <xdr:row>80</xdr:row>
      <xdr:rowOff>39328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54438"/>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24105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4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26574</xdr:rowOff>
    </xdr:from>
    <xdr:to>
      <xdr:col>19</xdr:col>
      <xdr:colOff>133350</xdr:colOff>
      <xdr:row>80</xdr:row>
      <xdr:rowOff>38438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4257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26574</xdr:rowOff>
    </xdr:from>
    <xdr:to>
      <xdr:col>15</xdr:col>
      <xdr:colOff>82550</xdr:colOff>
      <xdr:row>80</xdr:row>
      <xdr:rowOff>33812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42574"/>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25081</xdr:rowOff>
    </xdr:from>
    <xdr:to>
      <xdr:col>11</xdr:col>
      <xdr:colOff>31750</xdr:colOff>
      <xdr:row>80</xdr:row>
      <xdr:rowOff>33812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41081"/>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159978</xdr:rowOff>
    </xdr:from>
    <xdr:to>
      <xdr:col>23</xdr:col>
      <xdr:colOff>184150</xdr:colOff>
      <xdr:row>80</xdr:row>
      <xdr:rowOff>90128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81255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159088</xdr:rowOff>
    </xdr:from>
    <xdr:to>
      <xdr:col>19</xdr:col>
      <xdr:colOff>184150</xdr:colOff>
      <xdr:row>80</xdr:row>
      <xdr:rowOff>89238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99415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72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147224</xdr:rowOff>
    </xdr:from>
    <xdr:to>
      <xdr:col>15</xdr:col>
      <xdr:colOff>133350</xdr:colOff>
      <xdr:row>80</xdr:row>
      <xdr:rowOff>77374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87551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154462</xdr:rowOff>
    </xdr:from>
    <xdr:to>
      <xdr:col>11</xdr:col>
      <xdr:colOff>82550</xdr:colOff>
      <xdr:row>80</xdr:row>
      <xdr:rowOff>84612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94789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145731</xdr:rowOff>
    </xdr:from>
    <xdr:to>
      <xdr:col>7</xdr:col>
      <xdr:colOff>31750</xdr:colOff>
      <xdr:row>80</xdr:row>
      <xdr:rowOff>75881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9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86058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5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全国町村平均を上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回</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とは若干上回っている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人事考課制度による成績率導入に伴う増額があるものの、中途退職を含む高給者の退職が前年度と比べ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少なかった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となった。今後は現在の水準を維持すると共に、人材育成を推進し、人件費の抑制と給与の適正化を図る。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34572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54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115005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7202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類似団体、全国平均及び県内平均と比較しても低い水準となっているものの、再任用職員の雇用により前年度と比べ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定年制度の延長が計画されていることなどから、定員管理がより困難な状況となることが見込まれているが、非常勤職員の雇用推進や指定管理者制度などの外部委託を推進し、職員数と人件費の削減に努め、定員管理の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44359</xdr:rowOff>
    </xdr:from>
    <xdr:to>
      <xdr:col>81</xdr:col>
      <xdr:colOff>44450</xdr:colOff>
      <xdr:row>60</xdr:row>
      <xdr:rowOff>52977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31359"/>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44359</xdr:rowOff>
    </xdr:from>
    <xdr:to>
      <xdr:col>77</xdr:col>
      <xdr:colOff>44450</xdr:colOff>
      <xdr:row>60</xdr:row>
      <xdr:rowOff>44359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13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21953</xdr:rowOff>
    </xdr:from>
    <xdr:to>
      <xdr:col>72</xdr:col>
      <xdr:colOff>203200</xdr:colOff>
      <xdr:row>60</xdr:row>
      <xdr:rowOff>44359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8953"/>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164102</xdr:rowOff>
    </xdr:from>
    <xdr:to>
      <xdr:col>68</xdr:col>
      <xdr:colOff>152400</xdr:colOff>
      <xdr:row>60</xdr:row>
      <xdr:rowOff>21953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7965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2177</xdr:rowOff>
    </xdr:from>
    <xdr:to>
      <xdr:col>81</xdr:col>
      <xdr:colOff>95250</xdr:colOff>
      <xdr:row>60</xdr:row>
      <xdr:rowOff>103777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18704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165009</xdr:rowOff>
    </xdr:from>
    <xdr:to>
      <xdr:col>77</xdr:col>
      <xdr:colOff>95250</xdr:colOff>
      <xdr:row>60</xdr:row>
      <xdr:rowOff>95159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105336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49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165009</xdr:rowOff>
    </xdr:from>
    <xdr:to>
      <xdr:col>73</xdr:col>
      <xdr:colOff>44450</xdr:colOff>
      <xdr:row>60</xdr:row>
      <xdr:rowOff>95159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105336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49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142603</xdr:rowOff>
    </xdr:from>
    <xdr:to>
      <xdr:col>68</xdr:col>
      <xdr:colOff>203200</xdr:colOff>
      <xdr:row>60</xdr:row>
      <xdr:rowOff>72753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113302</xdr:rowOff>
    </xdr:from>
    <xdr:to>
      <xdr:col>64</xdr:col>
      <xdr:colOff>152400</xdr:colOff>
      <xdr:row>60</xdr:row>
      <xdr:rowOff>43452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53629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類似団体、全国平均及び県内平均と比較しても低い水準となっている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年度に借り入れた臨時財政対策債、西小学校用地取得のために借り入れた地方債の元金償還開始による償還金の増により、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近年の集中的な公共事業投資により、地方債残高は増加の一途を辿っており、今後も元金償還金の増加が見込まれるため、実質公債費比率も増加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今後は、計画的な事業執行により地方債発行額の減少を図り、健全かつ安定的な財政運営に努める。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28194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6954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8890</xdr:rowOff>
    </xdr:from>
    <xdr:to>
      <xdr:col>77</xdr:col>
      <xdr:colOff>44450</xdr:colOff>
      <xdr:row>39</xdr:row>
      <xdr:rowOff>37846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6954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37846</xdr:rowOff>
    </xdr:from>
    <xdr:to>
      <xdr:col>72</xdr:col>
      <xdr:colOff>203200</xdr:colOff>
      <xdr:row>39</xdr:row>
      <xdr:rowOff>134366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243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134366</xdr:rowOff>
    </xdr:from>
    <xdr:to>
      <xdr:col>68</xdr:col>
      <xdr:colOff>152400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20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129540</xdr:rowOff>
    </xdr:from>
    <xdr:to>
      <xdr:col>77</xdr:col>
      <xdr:colOff>95250</xdr:colOff>
      <xdr:row>39</xdr:row>
      <xdr:rowOff>59690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69867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158496</xdr:rowOff>
    </xdr:from>
    <xdr:to>
      <xdr:col>73</xdr:col>
      <xdr:colOff>44450</xdr:colOff>
      <xdr:row>39</xdr:row>
      <xdr:rowOff>88646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98823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類似団体の平均や静岡県平均、全国平均を</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上回って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道の駅整備事業の債務負担を設定したことから、将来負担比率が一時大幅に上昇し、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その後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債務負担行為限度額の再設定等により将来負担比率は下降傾向にあ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ったが、函南中学校大規模改修や教育施設のエアコン整備事業の財源として基金の取崩しを行ったほか、普通交付税の予算割れに対応するための代替財源として財政調整基金を取り崩したことによる基金の減少が要因とな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に多額の投資が必要となることから、地方債発行による残高の増加が懸念されるため、事業の見直しや計画的な事業執行による地方債発行を行い、地方債残高の抑制を図り、健全かつ安定的な財政運営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39068</xdr:rowOff>
    </xdr:from>
    <xdr:to>
      <xdr:col>81</xdr:col>
      <xdr:colOff>44450</xdr:colOff>
      <xdr:row>15</xdr:row>
      <xdr:rowOff>149376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2610818"/>
          <a:ext cx="8382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39068</xdr:rowOff>
    </xdr:from>
    <xdr:to>
      <xdr:col>77</xdr:col>
      <xdr:colOff>44450</xdr:colOff>
      <xdr:row>15</xdr:row>
      <xdr:rowOff>59750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1081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59750</xdr:rowOff>
    </xdr:from>
    <xdr:to>
      <xdr:col>72</xdr:col>
      <xdr:colOff>203200</xdr:colOff>
      <xdr:row>15</xdr:row>
      <xdr:rowOff>90775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63150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90775</xdr:rowOff>
    </xdr:from>
    <xdr:to>
      <xdr:col>68</xdr:col>
      <xdr:colOff>152400</xdr:colOff>
      <xdr:row>16</xdr:row>
      <xdr:rowOff>54912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62525"/>
          <a:ext cx="889000" cy="13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70653</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64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159718</xdr:rowOff>
    </xdr:from>
    <xdr:to>
      <xdr:col>77</xdr:col>
      <xdr:colOff>95250</xdr:colOff>
      <xdr:row>15</xdr:row>
      <xdr:rowOff>89868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74645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64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8950</xdr:rowOff>
    </xdr:from>
    <xdr:to>
      <xdr:col>73</xdr:col>
      <xdr:colOff>44450</xdr:colOff>
      <xdr:row>15</xdr:row>
      <xdr:rowOff>110550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95327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66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39975</xdr:rowOff>
    </xdr:from>
    <xdr:to>
      <xdr:col>68</xdr:col>
      <xdr:colOff>203200</xdr:colOff>
      <xdr:row>15</xdr:row>
      <xdr:rowOff>141575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1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69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4112</xdr:rowOff>
    </xdr:from>
    <xdr:to>
      <xdr:col>64</xdr:col>
      <xdr:colOff>152400</xdr:colOff>
      <xdr:row>16</xdr:row>
      <xdr:rowOff>105712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90489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3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37,758
37,448
65.16
12,568,492
11,943,406
366,041
7,713,474
11,178,646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若干高い水準となっている。春光幼稚園年間預かり保育開始や、支援を要する保育園児の受入れ増加に伴う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非常勤職員の増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が要因である。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今後は、給食調理や廃棄物処理施設の管理などの外部委託を進め、定員管理の適正化に更に努めるとともに、職員手当の見直しを図り人件費の抑制に努める。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0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29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類似団体の平均と比較して高い水準にあるのは、人件費抑制による委託料の増加や新規施設の運営に伴う維持管理費の増加が主な要因である。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また、法改正によるシステム改修費用などの委託料は増加傾向である。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今後は、効率的な住民サービスを提供するための組織改編や民間委託の集約化を検討し物件費の削減に努める。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0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7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125730</xdr:rowOff>
    </xdr:from>
    <xdr:to>
      <xdr:col>82</xdr:col>
      <xdr:colOff>158750</xdr:colOff>
      <xdr:row>18</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97807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類似団体、全国平均及び県内平均と比較して、低い水準となっているものの、高齢化率の上昇に伴う社会保障費の増や子育て支援に予算を重点配分しており、全体の扶助費は上昇を続けている。平成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経常的に支出している扶助費が増えているものの、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特定財源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も増加していることから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同水準となった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今後は、扶助費の性質上、安易な削減ができないものの、行政効果が図られない事務事業の見直しにより住民サービスの適正化に努める。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、全国及び県内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平均と比較して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高い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水準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国民健康保険、介護保険</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、下水道事業特別会計の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費用増加による一般会計繰出金の増加が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要因となり、前年度比で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老朽化した施設の存続や統廃合を検討し、維持管理費用の削減に努めるとともに、下水道事業の計画見直しや料金改定、国民健康保険税の改定などの受益者負担増を検討し、一般会計繰出金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58</xdr:row>
      <xdr:rowOff>3175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71050"/>
          <a:ext cx="8382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98425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71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98425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42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41275</xdr:rowOff>
    </xdr:from>
    <xdr:to>
      <xdr:col>69</xdr:col>
      <xdr:colOff>92075</xdr:colOff>
      <xdr:row>56</xdr:row>
      <xdr:rowOff>60325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42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123825</xdr:rowOff>
    </xdr:from>
    <xdr:to>
      <xdr:col>82</xdr:col>
      <xdr:colOff>158750</xdr:colOff>
      <xdr:row>58</xdr:row>
      <xdr:rowOff>53975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95902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47625</xdr:rowOff>
    </xdr:from>
    <xdr:to>
      <xdr:col>74</xdr:col>
      <xdr:colOff>31750</xdr:colOff>
      <xdr:row>56</xdr:row>
      <xdr:rowOff>149225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159402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xdr:rowOff>
    </xdr:from>
    <xdr:to>
      <xdr:col>65</xdr:col>
      <xdr:colOff>53975</xdr:colOff>
      <xdr:row>56</xdr:row>
      <xdr:rowOff>111125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121302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類似団体と比較して低い水準にあるのは、行政の責任分野、経費負担の在り方、行政効果を検討し、補助金の見直し、抑制に努めてきたことが主な要因である。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今後は、公共性、公平性及び組織の育成を考慮の上、行政需要に沿った補助金制度の内容を再検討し、補助金の適正化に努める。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0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36</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026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124714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02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、全国平均及び県内平均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と比較して低い水準となっているのは、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基金の活用による新規起債の発行抑制に加え、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過去に借り入れた大型事業の償還が完了したことにより公債費が減少したことが主な要因である。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を始めとする大型事業が予定されることから、経常経費の更なる削減や基金の有効活用、計画的な地方債の発行を行い地方債現在高の抑制を図ることにより、公債費の削減に努め、健全かつ安定的な財政運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50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50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77</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505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類似団体、全国及び県内平均と比較して高い水準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となったのは、物件費が依然として高い水準にあることに加え、他会計への繰出金の増加によるものが要因となる。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近年整備した道の駅を始めとする新規施設の経常的経費の増加により、より一層の経費削減が求められる。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の老朽化対策が本格的に着手することが予測されることから、町税の徴収体制の充実や施設使用料の見直しを進め、経常一般財源の確保を図るとともに、既存施設の存続や統廃合の検討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02920"/>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10413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160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77</xdr:row>
      <xdr:rowOff>19558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16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71624</xdr:rowOff>
    </xdr:from>
    <xdr:to>
      <xdr:col>29</xdr:col>
      <xdr:colOff>127000</xdr:colOff>
      <xdr:row>18</xdr:row>
      <xdr:rowOff>74172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05349"/>
          <a:ext cx="647700" cy="2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71624</xdr:rowOff>
    </xdr:from>
    <xdr:to>
      <xdr:col>26</xdr:col>
      <xdr:colOff>50800</xdr:colOff>
      <xdr:row>18</xdr:row>
      <xdr:rowOff>120578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05349"/>
          <a:ext cx="698500" cy="48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120578</xdr:rowOff>
    </xdr:from>
    <xdr:to>
      <xdr:col>22</xdr:col>
      <xdr:colOff>114300</xdr:colOff>
      <xdr:row>18</xdr:row>
      <xdr:rowOff>138767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4303"/>
          <a:ext cx="698500" cy="1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138767</xdr:rowOff>
    </xdr:from>
    <xdr:to>
      <xdr:col>18</xdr:col>
      <xdr:colOff>177800</xdr:colOff>
      <xdr:row>18</xdr:row>
      <xdr:rowOff>139714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72492"/>
          <a:ext cx="698500" cy="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23372</xdr:rowOff>
    </xdr:from>
    <xdr:to>
      <xdr:col>29</xdr:col>
      <xdr:colOff>177800</xdr:colOff>
      <xdr:row>18</xdr:row>
      <xdr:rowOff>124971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709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166899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20824</xdr:rowOff>
    </xdr:from>
    <xdr:to>
      <xdr:col>26</xdr:col>
      <xdr:colOff>101600</xdr:colOff>
      <xdr:row>18</xdr:row>
      <xdr:rowOff>122424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54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107201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40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69778</xdr:rowOff>
    </xdr:from>
    <xdr:to>
      <xdr:col>22</xdr:col>
      <xdr:colOff>165100</xdr:colOff>
      <xdr:row>18</xdr:row>
      <xdr:rowOff>171378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87967</xdr:rowOff>
    </xdr:from>
    <xdr:to>
      <xdr:col>19</xdr:col>
      <xdr:colOff>38100</xdr:colOff>
      <xdr:row>19</xdr:row>
      <xdr:rowOff>18117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21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88915</xdr:rowOff>
    </xdr:from>
    <xdr:to>
      <xdr:col>15</xdr:col>
      <xdr:colOff>101600</xdr:colOff>
      <xdr:row>19</xdr:row>
      <xdr:rowOff>19065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341296</xdr:rowOff>
    </xdr:from>
    <xdr:to>
      <xdr:col>29</xdr:col>
      <xdr:colOff>127000</xdr:colOff>
      <xdr:row>36</xdr:row>
      <xdr:rowOff>48035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51646"/>
          <a:ext cx="647700" cy="4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48035</xdr:rowOff>
    </xdr:from>
    <xdr:to>
      <xdr:col>26</xdr:col>
      <xdr:colOff>50800</xdr:colOff>
      <xdr:row>36</xdr:row>
      <xdr:rowOff>113350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01285"/>
          <a:ext cx="698500" cy="6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52248</xdr:rowOff>
    </xdr:from>
    <xdr:to>
      <xdr:col>22</xdr:col>
      <xdr:colOff>114300</xdr:colOff>
      <xdr:row>36</xdr:row>
      <xdr:rowOff>113350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05498"/>
          <a:ext cx="698500" cy="6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3589</xdr:rowOff>
    </xdr:from>
    <xdr:to>
      <xdr:col>18</xdr:col>
      <xdr:colOff>177800</xdr:colOff>
      <xdr:row>36</xdr:row>
      <xdr:rowOff>52248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56839"/>
          <a:ext cx="698500" cy="48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290496</xdr:rowOff>
    </xdr:from>
    <xdr:to>
      <xdr:col>29</xdr:col>
      <xdr:colOff>177800</xdr:colOff>
      <xdr:row>36</xdr:row>
      <xdr:rowOff>49196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00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262573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7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340135</xdr:rowOff>
    </xdr:from>
    <xdr:to>
      <xdr:col>26</xdr:col>
      <xdr:colOff>101600</xdr:colOff>
      <xdr:row>36</xdr:row>
      <xdr:rowOff>98835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83612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6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62550</xdr:rowOff>
    </xdr:from>
    <xdr:to>
      <xdr:col>22</xdr:col>
      <xdr:colOff>165100</xdr:colOff>
      <xdr:row>36</xdr:row>
      <xdr:rowOff>164150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5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148927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1448</xdr:rowOff>
    </xdr:from>
    <xdr:to>
      <xdr:col>19</xdr:col>
      <xdr:colOff>38100</xdr:colOff>
      <xdr:row>36</xdr:row>
      <xdr:rowOff>103048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54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87825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295689</xdr:rowOff>
    </xdr:from>
    <xdr:to>
      <xdr:col>15</xdr:col>
      <xdr:colOff>101600</xdr:colOff>
      <xdr:row>36</xdr:row>
      <xdr:rowOff>54389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06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39166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9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37,758
37,448
65.16
12,568,492
11,943,406
366,041
7,713,474
11,178,646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55118</xdr:rowOff>
    </xdr:from>
    <xdr:to>
      <xdr:col>24</xdr:col>
      <xdr:colOff>63500</xdr:colOff>
      <xdr:row>36</xdr:row>
      <xdr:rowOff>64033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27318"/>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64033</xdr:rowOff>
    </xdr:from>
    <xdr:to>
      <xdr:col>19</xdr:col>
      <xdr:colOff>177800</xdr:colOff>
      <xdr:row>36</xdr:row>
      <xdr:rowOff>88526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362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76965</xdr:rowOff>
    </xdr:from>
    <xdr:to>
      <xdr:col>15</xdr:col>
      <xdr:colOff>50800</xdr:colOff>
      <xdr:row>36</xdr:row>
      <xdr:rowOff>88526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49165"/>
          <a:ext cx="8890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76965</xdr:rowOff>
    </xdr:from>
    <xdr:to>
      <xdr:col>10</xdr:col>
      <xdr:colOff>114300</xdr:colOff>
      <xdr:row>36</xdr:row>
      <xdr:rowOff>86208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9165"/>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4318</xdr:rowOff>
    </xdr:from>
    <xdr:to>
      <xdr:col>24</xdr:col>
      <xdr:colOff>114300</xdr:colOff>
      <xdr:row>36</xdr:row>
      <xdr:rowOff>105918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154195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13233</xdr:rowOff>
    </xdr:from>
    <xdr:to>
      <xdr:col>20</xdr:col>
      <xdr:colOff>38100</xdr:colOff>
      <xdr:row>36</xdr:row>
      <xdr:rowOff>114833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105960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37726</xdr:rowOff>
    </xdr:from>
    <xdr:to>
      <xdr:col>15</xdr:col>
      <xdr:colOff>101600</xdr:colOff>
      <xdr:row>36</xdr:row>
      <xdr:rowOff>139326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130453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26165</xdr:rowOff>
    </xdr:from>
    <xdr:to>
      <xdr:col>10</xdr:col>
      <xdr:colOff>165100</xdr:colOff>
      <xdr:row>36</xdr:row>
      <xdr:rowOff>127765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118892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35408</xdr:rowOff>
    </xdr:from>
    <xdr:to>
      <xdr:col>6</xdr:col>
      <xdr:colOff>38100</xdr:colOff>
      <xdr:row>36</xdr:row>
      <xdr:rowOff>137008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128135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101145</xdr:rowOff>
    </xdr:from>
    <xdr:to>
      <xdr:col>24</xdr:col>
      <xdr:colOff>63500</xdr:colOff>
      <xdr:row>58</xdr:row>
      <xdr:rowOff>103379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10045245"/>
          <a:ext cx="838200" cy="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101145</xdr:rowOff>
    </xdr:from>
    <xdr:to>
      <xdr:col>19</xdr:col>
      <xdr:colOff>177800</xdr:colOff>
      <xdr:row>58</xdr:row>
      <xdr:rowOff>107471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10045245"/>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103552</xdr:rowOff>
    </xdr:from>
    <xdr:to>
      <xdr:col>15</xdr:col>
      <xdr:colOff>50800</xdr:colOff>
      <xdr:row>58</xdr:row>
      <xdr:rowOff>107471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4765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103552</xdr:rowOff>
    </xdr:from>
    <xdr:to>
      <xdr:col>10</xdr:col>
      <xdr:colOff>114300</xdr:colOff>
      <xdr:row>58</xdr:row>
      <xdr:rowOff>111330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47652"/>
          <a:ext cx="889000" cy="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52579</xdr:rowOff>
    </xdr:from>
    <xdr:to>
      <xdr:col>24</xdr:col>
      <xdr:colOff>114300</xdr:colOff>
      <xdr:row>58</xdr:row>
      <xdr:rowOff>154179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50345</xdr:rowOff>
    </xdr:from>
    <xdr:to>
      <xdr:col>20</xdr:col>
      <xdr:colOff>38100</xdr:colOff>
      <xdr:row>58</xdr:row>
      <xdr:rowOff>151945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143072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56671</xdr:rowOff>
    </xdr:from>
    <xdr:to>
      <xdr:col>15</xdr:col>
      <xdr:colOff>101600</xdr:colOff>
      <xdr:row>58</xdr:row>
      <xdr:rowOff>158271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100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149398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52752</xdr:rowOff>
    </xdr:from>
    <xdr:to>
      <xdr:col>10</xdr:col>
      <xdr:colOff>165100</xdr:colOff>
      <xdr:row>58</xdr:row>
      <xdr:rowOff>154352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145479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60530</xdr:rowOff>
    </xdr:from>
    <xdr:to>
      <xdr:col>6</xdr:col>
      <xdr:colOff>38100</xdr:colOff>
      <xdr:row>58</xdr:row>
      <xdr:rowOff>162130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0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153257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153949</xdr:rowOff>
    </xdr:from>
    <xdr:to>
      <xdr:col>24</xdr:col>
      <xdr:colOff>63500</xdr:colOff>
      <xdr:row>78</xdr:row>
      <xdr:rowOff>158826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527049"/>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158826</xdr:rowOff>
    </xdr:from>
    <xdr:to>
      <xdr:col>19</xdr:col>
      <xdr:colOff>177800</xdr:colOff>
      <xdr:row>78</xdr:row>
      <xdr:rowOff>162483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53192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136195</xdr:rowOff>
    </xdr:from>
    <xdr:to>
      <xdr:col>15</xdr:col>
      <xdr:colOff>50800</xdr:colOff>
      <xdr:row>78</xdr:row>
      <xdr:rowOff>162483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50929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131699</xdr:rowOff>
    </xdr:from>
    <xdr:to>
      <xdr:col>10</xdr:col>
      <xdr:colOff>114300</xdr:colOff>
      <xdr:row>78</xdr:row>
      <xdr:rowOff>136195</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1130300" y="1350479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103149</xdr:rowOff>
    </xdr:from>
    <xdr:to>
      <xdr:col>24</xdr:col>
      <xdr:colOff>114300</xdr:colOff>
      <xdr:row>79</xdr:row>
      <xdr:rowOff>33299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7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18076</xdr:rowOff>
    </xdr:from>
    <xdr:ext cx="378565"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39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108026</xdr:rowOff>
    </xdr:from>
    <xdr:to>
      <xdr:col>20</xdr:col>
      <xdr:colOff>38100</xdr:colOff>
      <xdr:row>79</xdr:row>
      <xdr:rowOff>38176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29303</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608017" y="13573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111683</xdr:rowOff>
    </xdr:from>
    <xdr:to>
      <xdr:col>15</xdr:col>
      <xdr:colOff>101600</xdr:colOff>
      <xdr:row>79</xdr:row>
      <xdr:rowOff>41833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32960</xdr:rowOff>
    </xdr:from>
    <xdr:ext cx="37856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719017" y="13577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85395</xdr:rowOff>
    </xdr:from>
    <xdr:to>
      <xdr:col>10</xdr:col>
      <xdr:colOff>165100</xdr:colOff>
      <xdr:row>79</xdr:row>
      <xdr:rowOff>15545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6672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80899</xdr:rowOff>
    </xdr:from>
    <xdr:to>
      <xdr:col>6</xdr:col>
      <xdr:colOff>38100</xdr:colOff>
      <xdr:row>79</xdr:row>
      <xdr:rowOff>11049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2176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4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83026</xdr:rowOff>
    </xdr:from>
    <xdr:to>
      <xdr:col>24</xdr:col>
      <xdr:colOff>63500</xdr:colOff>
      <xdr:row>97</xdr:row>
      <xdr:rowOff>110782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713676"/>
          <a:ext cx="8382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83026</xdr:rowOff>
    </xdr:from>
    <xdr:to>
      <xdr:col>19</xdr:col>
      <xdr:colOff>177800</xdr:colOff>
      <xdr:row>97</xdr:row>
      <xdr:rowOff>102057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713676"/>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102057</xdr:rowOff>
    </xdr:from>
    <xdr:to>
      <xdr:col>15</xdr:col>
      <xdr:colOff>50800</xdr:colOff>
      <xdr:row>98</xdr:row>
      <xdr:rowOff>2350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32707"/>
          <a:ext cx="889000" cy="7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2350</xdr:rowOff>
    </xdr:from>
    <xdr:to>
      <xdr:col>10</xdr:col>
      <xdr:colOff>114300</xdr:colOff>
      <xdr:row>98</xdr:row>
      <xdr:rowOff>24257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04450"/>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59982</xdr:rowOff>
    </xdr:from>
    <xdr:to>
      <xdr:col>24</xdr:col>
      <xdr:colOff>114300</xdr:colOff>
      <xdr:row>97</xdr:row>
      <xdr:rowOff>161582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38409</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6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32226</xdr:rowOff>
    </xdr:from>
    <xdr:to>
      <xdr:col>20</xdr:col>
      <xdr:colOff>38100</xdr:colOff>
      <xdr:row>97</xdr:row>
      <xdr:rowOff>133826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124953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5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51257</xdr:rowOff>
    </xdr:from>
    <xdr:to>
      <xdr:col>15</xdr:col>
      <xdr:colOff>101600</xdr:colOff>
      <xdr:row>97</xdr:row>
      <xdr:rowOff>152857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143984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123000</xdr:rowOff>
    </xdr:from>
    <xdr:to>
      <xdr:col>10</xdr:col>
      <xdr:colOff>165100</xdr:colOff>
      <xdr:row>98</xdr:row>
      <xdr:rowOff>53150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144907</xdr:rowOff>
    </xdr:from>
    <xdr:to>
      <xdr:col>6</xdr:col>
      <xdr:colOff>38100</xdr:colOff>
      <xdr:row>98</xdr:row>
      <xdr:rowOff>75057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66184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154777</xdr:rowOff>
    </xdr:from>
    <xdr:to>
      <xdr:col>55</xdr:col>
      <xdr:colOff>0</xdr:colOff>
      <xdr:row>37</xdr:row>
      <xdr:rowOff>161580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98427"/>
          <a:ext cx="8382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154777</xdr:rowOff>
    </xdr:from>
    <xdr:to>
      <xdr:col>50</xdr:col>
      <xdr:colOff>114300</xdr:colOff>
      <xdr:row>38</xdr:row>
      <xdr:rowOff>15070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98427"/>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4162</xdr:rowOff>
    </xdr:from>
    <xdr:to>
      <xdr:col>45</xdr:col>
      <xdr:colOff>177800</xdr:colOff>
      <xdr:row>38</xdr:row>
      <xdr:rowOff>15070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19262"/>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4162</xdr:rowOff>
    </xdr:from>
    <xdr:to>
      <xdr:col>41</xdr:col>
      <xdr:colOff>50800</xdr:colOff>
      <xdr:row>38</xdr:row>
      <xdr:rowOff>38016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9262"/>
          <a:ext cx="889000" cy="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110780</xdr:rowOff>
    </xdr:from>
    <xdr:to>
      <xdr:col>55</xdr:col>
      <xdr:colOff>50800</xdr:colOff>
      <xdr:row>38</xdr:row>
      <xdr:rowOff>40931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89207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103977</xdr:rowOff>
    </xdr:from>
    <xdr:to>
      <xdr:col>50</xdr:col>
      <xdr:colOff>165100</xdr:colOff>
      <xdr:row>38</xdr:row>
      <xdr:rowOff>34127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25254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135720</xdr:rowOff>
    </xdr:from>
    <xdr:to>
      <xdr:col>46</xdr:col>
      <xdr:colOff>38100</xdr:colOff>
      <xdr:row>38</xdr:row>
      <xdr:rowOff>65870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56997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7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124812</xdr:rowOff>
    </xdr:from>
    <xdr:to>
      <xdr:col>41</xdr:col>
      <xdr:colOff>101600</xdr:colOff>
      <xdr:row>38</xdr:row>
      <xdr:rowOff>54963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8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46089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6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158667</xdr:rowOff>
    </xdr:from>
    <xdr:to>
      <xdr:col>36</xdr:col>
      <xdr:colOff>165100</xdr:colOff>
      <xdr:row>38</xdr:row>
      <xdr:rowOff>88816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2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79943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5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158247</xdr:rowOff>
    </xdr:from>
    <xdr:to>
      <xdr:col>55</xdr:col>
      <xdr:colOff>0</xdr:colOff>
      <xdr:row>57</xdr:row>
      <xdr:rowOff>130487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59447"/>
          <a:ext cx="838200" cy="1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23320</xdr:rowOff>
    </xdr:from>
    <xdr:to>
      <xdr:col>50</xdr:col>
      <xdr:colOff>114300</xdr:colOff>
      <xdr:row>57</xdr:row>
      <xdr:rowOff>130487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95970"/>
          <a:ext cx="889000" cy="10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23320</xdr:rowOff>
    </xdr:from>
    <xdr:to>
      <xdr:col>45</xdr:col>
      <xdr:colOff>177800</xdr:colOff>
      <xdr:row>57</xdr:row>
      <xdr:rowOff>96906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95970"/>
          <a:ext cx="8890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25682</xdr:rowOff>
    </xdr:from>
    <xdr:to>
      <xdr:col>41</xdr:col>
      <xdr:colOff>50800</xdr:colOff>
      <xdr:row>57</xdr:row>
      <xdr:rowOff>96906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26882"/>
          <a:ext cx="889000" cy="24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107447</xdr:rowOff>
    </xdr:from>
    <xdr:to>
      <xdr:col>55</xdr:col>
      <xdr:colOff>50800</xdr:colOff>
      <xdr:row>57</xdr:row>
      <xdr:rowOff>37597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130324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6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79687</xdr:rowOff>
    </xdr:from>
    <xdr:to>
      <xdr:col>50</xdr:col>
      <xdr:colOff>165100</xdr:colOff>
      <xdr:row>58</xdr:row>
      <xdr:rowOff>9837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143970</xdr:rowOff>
    </xdr:from>
    <xdr:to>
      <xdr:col>46</xdr:col>
      <xdr:colOff>38100</xdr:colOff>
      <xdr:row>57</xdr:row>
      <xdr:rowOff>74120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90647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5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46106</xdr:rowOff>
    </xdr:from>
    <xdr:to>
      <xdr:col>41</xdr:col>
      <xdr:colOff>101600</xdr:colOff>
      <xdr:row>57</xdr:row>
      <xdr:rowOff>147706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138833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1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146332</xdr:rowOff>
    </xdr:from>
    <xdr:to>
      <xdr:col>36</xdr:col>
      <xdr:colOff>165100</xdr:colOff>
      <xdr:row>56</xdr:row>
      <xdr:rowOff>76482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7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5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4815</xdr:rowOff>
    </xdr:from>
    <xdr:to>
      <xdr:col>55</xdr:col>
      <xdr:colOff>0</xdr:colOff>
      <xdr:row>79</xdr:row>
      <xdr:rowOff>73309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49365"/>
          <a:ext cx="838200" cy="6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93937</xdr:rowOff>
    </xdr:from>
    <xdr:to>
      <xdr:col>50</xdr:col>
      <xdr:colOff>114300</xdr:colOff>
      <xdr:row>79</xdr:row>
      <xdr:rowOff>73309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295587"/>
          <a:ext cx="889000" cy="3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93937</xdr:rowOff>
    </xdr:from>
    <xdr:to>
      <xdr:col>45</xdr:col>
      <xdr:colOff>177800</xdr:colOff>
      <xdr:row>78</xdr:row>
      <xdr:rowOff>31071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29558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147327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121053</xdr:rowOff>
    </xdr:from>
    <xdr:to>
      <xdr:col>41</xdr:col>
      <xdr:colOff>50800</xdr:colOff>
      <xdr:row>78</xdr:row>
      <xdr:rowOff>31071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22703"/>
          <a:ext cx="889000" cy="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125465</xdr:rowOff>
    </xdr:from>
    <xdr:to>
      <xdr:col>55</xdr:col>
      <xdr:colOff>50800</xdr:colOff>
      <xdr:row>79</xdr:row>
      <xdr:rowOff>55615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40392</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22509</xdr:rowOff>
    </xdr:from>
    <xdr:to>
      <xdr:col>50</xdr:col>
      <xdr:colOff>165100</xdr:colOff>
      <xdr:row>79</xdr:row>
      <xdr:rowOff>124109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115236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5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43137</xdr:rowOff>
    </xdr:from>
    <xdr:to>
      <xdr:col>46</xdr:col>
      <xdr:colOff>38100</xdr:colOff>
      <xdr:row>77</xdr:row>
      <xdr:rowOff>144737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161264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151721</xdr:rowOff>
    </xdr:from>
    <xdr:to>
      <xdr:col>41</xdr:col>
      <xdr:colOff>101600</xdr:colOff>
      <xdr:row>78</xdr:row>
      <xdr:rowOff>81871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72998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70253</xdr:rowOff>
    </xdr:from>
    <xdr:to>
      <xdr:col>36</xdr:col>
      <xdr:colOff>165100</xdr:colOff>
      <xdr:row>78</xdr:row>
      <xdr:rowOff>403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16930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4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60413</xdr:rowOff>
    </xdr:from>
    <xdr:to>
      <xdr:col>55</xdr:col>
      <xdr:colOff>0</xdr:colOff>
      <xdr:row>97</xdr:row>
      <xdr:rowOff>43066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19613"/>
          <a:ext cx="838200" cy="1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43066</xdr:rowOff>
    </xdr:from>
    <xdr:to>
      <xdr:col>50</xdr:col>
      <xdr:colOff>114300</xdr:colOff>
      <xdr:row>98</xdr:row>
      <xdr:rowOff>82829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73716"/>
          <a:ext cx="889000" cy="2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82829</xdr:rowOff>
    </xdr:from>
    <xdr:to>
      <xdr:col>45</xdr:col>
      <xdr:colOff>177800</xdr:colOff>
      <xdr:row>98</xdr:row>
      <xdr:rowOff>86361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84929"/>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130390</xdr:rowOff>
    </xdr:from>
    <xdr:to>
      <xdr:col>41</xdr:col>
      <xdr:colOff>50800</xdr:colOff>
      <xdr:row>98</xdr:row>
      <xdr:rowOff>86361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61040"/>
          <a:ext cx="889000" cy="1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9613</xdr:rowOff>
    </xdr:from>
    <xdr:to>
      <xdr:col>55</xdr:col>
      <xdr:colOff>50800</xdr:colOff>
      <xdr:row>96</xdr:row>
      <xdr:rowOff>111213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32490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163716</xdr:rowOff>
    </xdr:from>
    <xdr:to>
      <xdr:col>50</xdr:col>
      <xdr:colOff>165100</xdr:colOff>
      <xdr:row>97</xdr:row>
      <xdr:rowOff>93866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110393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32029</xdr:rowOff>
    </xdr:from>
    <xdr:to>
      <xdr:col>46</xdr:col>
      <xdr:colOff>38100</xdr:colOff>
      <xdr:row>98</xdr:row>
      <xdr:rowOff>133629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124756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35561</xdr:rowOff>
    </xdr:from>
    <xdr:to>
      <xdr:col>41</xdr:col>
      <xdr:colOff>101600</xdr:colOff>
      <xdr:row>98</xdr:row>
      <xdr:rowOff>137161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128288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79590</xdr:rowOff>
    </xdr:from>
    <xdr:to>
      <xdr:col>36</xdr:col>
      <xdr:colOff>165100</xdr:colOff>
      <xdr:row>98</xdr:row>
      <xdr:rowOff>9740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44324</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73087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44301</xdr:rowOff>
    </xdr:from>
    <xdr:to>
      <xdr:col>71</xdr:col>
      <xdr:colOff>177800</xdr:colOff>
      <xdr:row>39</xdr:row>
      <xdr:rowOff>44324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8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164974</xdr:rowOff>
    </xdr:from>
    <xdr:to>
      <xdr:col>72</xdr:col>
      <xdr:colOff>38100</xdr:colOff>
      <xdr:row>39</xdr:row>
      <xdr:rowOff>95124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86251</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772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164951</xdr:rowOff>
    </xdr:from>
    <xdr:to>
      <xdr:col>67</xdr:col>
      <xdr:colOff>101600</xdr:colOff>
      <xdr:row>39</xdr:row>
      <xdr:rowOff>95101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86228</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56071</xdr:rowOff>
    </xdr:from>
    <xdr:to>
      <xdr:col>85</xdr:col>
      <xdr:colOff>127000</xdr:colOff>
      <xdr:row>77</xdr:row>
      <xdr:rowOff>68287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57721"/>
          <a:ext cx="8382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68287</xdr:rowOff>
    </xdr:from>
    <xdr:to>
      <xdr:col>81</xdr:col>
      <xdr:colOff>50800</xdr:colOff>
      <xdr:row>77</xdr:row>
      <xdr:rowOff>71005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69937"/>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71005</xdr:rowOff>
    </xdr:from>
    <xdr:to>
      <xdr:col>76</xdr:col>
      <xdr:colOff>114300</xdr:colOff>
      <xdr:row>77</xdr:row>
      <xdr:rowOff>77508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72655"/>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22061</xdr:rowOff>
    </xdr:from>
    <xdr:to>
      <xdr:col>71</xdr:col>
      <xdr:colOff>177800</xdr:colOff>
      <xdr:row>77</xdr:row>
      <xdr:rowOff>77508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23711"/>
          <a:ext cx="889000" cy="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5271</xdr:rowOff>
    </xdr:from>
    <xdr:to>
      <xdr:col>85</xdr:col>
      <xdr:colOff>177800</xdr:colOff>
      <xdr:row>77</xdr:row>
      <xdr:rowOff>106871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155148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17487</xdr:rowOff>
    </xdr:from>
    <xdr:to>
      <xdr:col>81</xdr:col>
      <xdr:colOff>101600</xdr:colOff>
      <xdr:row>77</xdr:row>
      <xdr:rowOff>119087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110214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20205</xdr:rowOff>
    </xdr:from>
    <xdr:to>
      <xdr:col>76</xdr:col>
      <xdr:colOff>165100</xdr:colOff>
      <xdr:row>77</xdr:row>
      <xdr:rowOff>121805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112932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26708</xdr:rowOff>
    </xdr:from>
    <xdr:to>
      <xdr:col>72</xdr:col>
      <xdr:colOff>38100</xdr:colOff>
      <xdr:row>77</xdr:row>
      <xdr:rowOff>128308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119435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142711</xdr:rowOff>
    </xdr:from>
    <xdr:to>
      <xdr:col>67</xdr:col>
      <xdr:colOff>101600</xdr:colOff>
      <xdr:row>77</xdr:row>
      <xdr:rowOff>72861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63988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6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6214</xdr:rowOff>
    </xdr:from>
    <xdr:to>
      <xdr:col>85</xdr:col>
      <xdr:colOff>127000</xdr:colOff>
      <xdr:row>99</xdr:row>
      <xdr:rowOff>32018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79764"/>
          <a:ext cx="838200" cy="2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6214</xdr:rowOff>
    </xdr:from>
    <xdr:to>
      <xdr:col>81</xdr:col>
      <xdr:colOff>50800</xdr:colOff>
      <xdr:row>99</xdr:row>
      <xdr:rowOff>26299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79764"/>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15348</xdr:rowOff>
    </xdr:from>
    <xdr:to>
      <xdr:col>76</xdr:col>
      <xdr:colOff>114300</xdr:colOff>
      <xdr:row>99</xdr:row>
      <xdr:rowOff>26299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88898"/>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15348</xdr:rowOff>
    </xdr:from>
    <xdr:to>
      <xdr:col>71</xdr:col>
      <xdr:colOff>177800</xdr:colOff>
      <xdr:row>99</xdr:row>
      <xdr:rowOff>25868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88898"/>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152668</xdr:rowOff>
    </xdr:from>
    <xdr:to>
      <xdr:col>85</xdr:col>
      <xdr:colOff>177800</xdr:colOff>
      <xdr:row>99</xdr:row>
      <xdr:rowOff>82818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126864</xdr:rowOff>
    </xdr:from>
    <xdr:to>
      <xdr:col>81</xdr:col>
      <xdr:colOff>101600</xdr:colOff>
      <xdr:row>99</xdr:row>
      <xdr:rowOff>57014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2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73541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0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146949</xdr:rowOff>
    </xdr:from>
    <xdr:to>
      <xdr:col>76</xdr:col>
      <xdr:colOff>165100</xdr:colOff>
      <xdr:row>99</xdr:row>
      <xdr:rowOff>77099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4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68226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135998</xdr:rowOff>
    </xdr:from>
    <xdr:to>
      <xdr:col>72</xdr:col>
      <xdr:colOff>38100</xdr:colOff>
      <xdr:row>99</xdr:row>
      <xdr:rowOff>66148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82675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146518</xdr:rowOff>
    </xdr:from>
    <xdr:to>
      <xdr:col>67</xdr:col>
      <xdr:colOff>101600</xdr:colOff>
      <xdr:row>99</xdr:row>
      <xdr:rowOff>76668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67795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83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147375</xdr:rowOff>
    </xdr:from>
    <xdr:to>
      <xdr:col>116</xdr:col>
      <xdr:colOff>63500</xdr:colOff>
      <xdr:row>75</xdr:row>
      <xdr:rowOff>30004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834675"/>
          <a:ext cx="838200" cy="5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30004</xdr:rowOff>
    </xdr:from>
    <xdr:to>
      <xdr:col>111</xdr:col>
      <xdr:colOff>177800</xdr:colOff>
      <xdr:row>75</xdr:row>
      <xdr:rowOff>51819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88754"/>
          <a:ext cx="8890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51819</xdr:rowOff>
    </xdr:from>
    <xdr:to>
      <xdr:col>107</xdr:col>
      <xdr:colOff>50800</xdr:colOff>
      <xdr:row>75</xdr:row>
      <xdr:rowOff>138524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910569"/>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138524</xdr:rowOff>
    </xdr:from>
    <xdr:to>
      <xdr:col>102</xdr:col>
      <xdr:colOff>114300</xdr:colOff>
      <xdr:row>76</xdr:row>
      <xdr:rowOff>45811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997274"/>
          <a:ext cx="889000" cy="7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96575</xdr:rowOff>
    </xdr:from>
    <xdr:to>
      <xdr:col>116</xdr:col>
      <xdr:colOff>114300</xdr:colOff>
      <xdr:row>75</xdr:row>
      <xdr:rowOff>26725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119452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150654</xdr:rowOff>
    </xdr:from>
    <xdr:to>
      <xdr:col>112</xdr:col>
      <xdr:colOff>38100</xdr:colOff>
      <xdr:row>75</xdr:row>
      <xdr:rowOff>80804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97331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6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1019</xdr:rowOff>
    </xdr:from>
    <xdr:to>
      <xdr:col>107</xdr:col>
      <xdr:colOff>101600</xdr:colOff>
      <xdr:row>75</xdr:row>
      <xdr:rowOff>102619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119146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87724</xdr:rowOff>
    </xdr:from>
    <xdr:to>
      <xdr:col>102</xdr:col>
      <xdr:colOff>165100</xdr:colOff>
      <xdr:row>76</xdr:row>
      <xdr:rowOff>17875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9464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0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166461</xdr:rowOff>
    </xdr:from>
    <xdr:to>
      <xdr:col>98</xdr:col>
      <xdr:colOff>38100</xdr:colOff>
      <xdr:row>76</xdr:row>
      <xdr:rowOff>96611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87738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性質別歳出の住民一人当たりのコストは、繰出金、普通建設事業費を除いて、類似団体の平均を下回っている。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54,180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円となっており、類似団体、全国平均及び県内平均と比較しても低い水準で推移している。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近年５年とも類似団体を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下回</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っているのは、適切な定員管理を行っていることが主な要因である。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普通建設事業費については、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函南中学校大規模改修工事による費用が皆増したことが要因</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となり、更新整備が前年度より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12,134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円増加となり、類似団体平均を上回った。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今後は、公共施設等総合管理計画に基づき、事業の取捨選択を徹底していくことで、事業費の減少を目指すこととしている。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静岡県函南町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37,758
37,448
65.16
12,568,492
11,943,406
366,041
7,713,474
11,178,646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170561</xdr:rowOff>
    </xdr:from>
    <xdr:to>
      <xdr:col>24</xdr:col>
      <xdr:colOff>63500</xdr:colOff>
      <xdr:row>37</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42761"/>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157607</xdr:rowOff>
    </xdr:from>
    <xdr:to>
      <xdr:col>19</xdr:col>
      <xdr:colOff>177800</xdr:colOff>
      <xdr:row>37</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980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31115</xdr:rowOff>
    </xdr:from>
    <xdr:to>
      <xdr:col>15</xdr:col>
      <xdr:colOff>50800</xdr:colOff>
      <xdr:row>36</xdr:row>
      <xdr:rowOff>157607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03315"/>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31115</xdr:rowOff>
    </xdr:from>
    <xdr:to>
      <xdr:col>10</xdr:col>
      <xdr:colOff>114300</xdr:colOff>
      <xdr:row>36</xdr:row>
      <xdr:rowOff>98171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0331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119761</xdr:rowOff>
    </xdr:from>
    <xdr:to>
      <xdr:col>24</xdr:col>
      <xdr:colOff>114300</xdr:colOff>
      <xdr:row>37</xdr:row>
      <xdr:rowOff>49911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98188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139954</xdr:rowOff>
    </xdr:from>
    <xdr:to>
      <xdr:col>20</xdr:col>
      <xdr:colOff>38100</xdr:colOff>
      <xdr:row>37</xdr:row>
      <xdr:rowOff>70104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61231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106807</xdr:rowOff>
    </xdr:from>
    <xdr:to>
      <xdr:col>15</xdr:col>
      <xdr:colOff>101600</xdr:colOff>
      <xdr:row>37</xdr:row>
      <xdr:rowOff>36957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28084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151765</xdr:rowOff>
    </xdr:from>
    <xdr:to>
      <xdr:col>10</xdr:col>
      <xdr:colOff>165100</xdr:colOff>
      <xdr:row>36</xdr:row>
      <xdr:rowOff>81915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47371</xdr:rowOff>
    </xdr:from>
    <xdr:to>
      <xdr:col>6</xdr:col>
      <xdr:colOff>38100</xdr:colOff>
      <xdr:row>36</xdr:row>
      <xdr:rowOff>148971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140098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161768</xdr:rowOff>
    </xdr:from>
    <xdr:to>
      <xdr:col>24</xdr:col>
      <xdr:colOff>63500</xdr:colOff>
      <xdr:row>59</xdr:row>
      <xdr:rowOff>2342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105868"/>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161768</xdr:rowOff>
    </xdr:from>
    <xdr:to>
      <xdr:col>19</xdr:col>
      <xdr:colOff>177800</xdr:colOff>
      <xdr:row>58</xdr:row>
      <xdr:rowOff>170071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105868"/>
          <a:ext cx="8890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165512</xdr:rowOff>
    </xdr:from>
    <xdr:to>
      <xdr:col>15</xdr:col>
      <xdr:colOff>50800</xdr:colOff>
      <xdr:row>58</xdr:row>
      <xdr:rowOff>170071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109612"/>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165512</xdr:rowOff>
    </xdr:from>
    <xdr:to>
      <xdr:col>10</xdr:col>
      <xdr:colOff>114300</xdr:colOff>
      <xdr:row>58</xdr:row>
      <xdr:rowOff>171303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10961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122992</xdr:rowOff>
    </xdr:from>
    <xdr:to>
      <xdr:col>24</xdr:col>
      <xdr:colOff>114300</xdr:colOff>
      <xdr:row>59</xdr:row>
      <xdr:rowOff>53142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110968</xdr:rowOff>
    </xdr:from>
    <xdr:to>
      <xdr:col>20</xdr:col>
      <xdr:colOff>38100</xdr:colOff>
      <xdr:row>59</xdr:row>
      <xdr:rowOff>41118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32245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119271</xdr:rowOff>
    </xdr:from>
    <xdr:to>
      <xdr:col>15</xdr:col>
      <xdr:colOff>101600</xdr:colOff>
      <xdr:row>59</xdr:row>
      <xdr:rowOff>49421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40548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5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114712</xdr:rowOff>
    </xdr:from>
    <xdr:to>
      <xdr:col>10</xdr:col>
      <xdr:colOff>165100</xdr:colOff>
      <xdr:row>59</xdr:row>
      <xdr:rowOff>44862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35989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120503</xdr:rowOff>
    </xdr:from>
    <xdr:to>
      <xdr:col>6</xdr:col>
      <xdr:colOff>38100</xdr:colOff>
      <xdr:row>59</xdr:row>
      <xdr:rowOff>50653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41780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66439</xdr:rowOff>
    </xdr:from>
    <xdr:to>
      <xdr:col>24</xdr:col>
      <xdr:colOff>63500</xdr:colOff>
      <xdr:row>78</xdr:row>
      <xdr:rowOff>89691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39539"/>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89691</xdr:rowOff>
    </xdr:from>
    <xdr:to>
      <xdr:col>19</xdr:col>
      <xdr:colOff>177800</xdr:colOff>
      <xdr:row>78</xdr:row>
      <xdr:rowOff>92979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2791"/>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92979</xdr:rowOff>
    </xdr:from>
    <xdr:to>
      <xdr:col>15</xdr:col>
      <xdr:colOff>50800</xdr:colOff>
      <xdr:row>78</xdr:row>
      <xdr:rowOff>154549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66079"/>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154549</xdr:rowOff>
    </xdr:from>
    <xdr:to>
      <xdr:col>10</xdr:col>
      <xdr:colOff>114300</xdr:colOff>
      <xdr:row>79</xdr:row>
      <xdr:rowOff>61061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7649"/>
          <a:ext cx="889000" cy="7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15639</xdr:rowOff>
    </xdr:from>
    <xdr:to>
      <xdr:col>24</xdr:col>
      <xdr:colOff>114300</xdr:colOff>
      <xdr:row>78</xdr:row>
      <xdr:rowOff>117239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165516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38891</xdr:rowOff>
    </xdr:from>
    <xdr:to>
      <xdr:col>20</xdr:col>
      <xdr:colOff>38100</xdr:colOff>
      <xdr:row>78</xdr:row>
      <xdr:rowOff>140491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131618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42179</xdr:rowOff>
    </xdr:from>
    <xdr:to>
      <xdr:col>15</xdr:col>
      <xdr:colOff>101600</xdr:colOff>
      <xdr:row>78</xdr:row>
      <xdr:rowOff>143779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134906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103749</xdr:rowOff>
    </xdr:from>
    <xdr:to>
      <xdr:col>10</xdr:col>
      <xdr:colOff>165100</xdr:colOff>
      <xdr:row>79</xdr:row>
      <xdr:rowOff>33899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25026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10261</xdr:rowOff>
    </xdr:from>
    <xdr:to>
      <xdr:col>6</xdr:col>
      <xdr:colOff>38100</xdr:colOff>
      <xdr:row>79</xdr:row>
      <xdr:rowOff>111861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102988</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4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157759</xdr:rowOff>
    </xdr:from>
    <xdr:to>
      <xdr:col>24</xdr:col>
      <xdr:colOff>63500</xdr:colOff>
      <xdr:row>99</xdr:row>
      <xdr:rowOff>32781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59859"/>
          <a:ext cx="838200" cy="4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157759</xdr:rowOff>
    </xdr:from>
    <xdr:to>
      <xdr:col>19</xdr:col>
      <xdr:colOff>177800</xdr:colOff>
      <xdr:row>99</xdr:row>
      <xdr:rowOff>3144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59859"/>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164618</xdr:rowOff>
    </xdr:from>
    <xdr:to>
      <xdr:col>15</xdr:col>
      <xdr:colOff>50800</xdr:colOff>
      <xdr:row>99</xdr:row>
      <xdr:rowOff>3144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66718"/>
          <a:ext cx="889000" cy="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164618</xdr:rowOff>
    </xdr:from>
    <xdr:to>
      <xdr:col>10</xdr:col>
      <xdr:colOff>114300</xdr:colOff>
      <xdr:row>99</xdr:row>
      <xdr:rowOff>13839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71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153431</xdr:rowOff>
    </xdr:from>
    <xdr:to>
      <xdr:col>24</xdr:col>
      <xdr:colOff>114300</xdr:colOff>
      <xdr:row>99</xdr:row>
      <xdr:rowOff>83581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68358</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106959</xdr:rowOff>
    </xdr:from>
    <xdr:to>
      <xdr:col>20</xdr:col>
      <xdr:colOff>38100</xdr:colOff>
      <xdr:row>99</xdr:row>
      <xdr:rowOff>37109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28236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123794</xdr:rowOff>
    </xdr:from>
    <xdr:to>
      <xdr:col>15</xdr:col>
      <xdr:colOff>101600</xdr:colOff>
      <xdr:row>99</xdr:row>
      <xdr:rowOff>53944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45071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113818</xdr:rowOff>
    </xdr:from>
    <xdr:to>
      <xdr:col>10</xdr:col>
      <xdr:colOff>165100</xdr:colOff>
      <xdr:row>99</xdr:row>
      <xdr:rowOff>43968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134489</xdr:rowOff>
    </xdr:from>
    <xdr:to>
      <xdr:col>6</xdr:col>
      <xdr:colOff>38100</xdr:colOff>
      <xdr:row>99</xdr:row>
      <xdr:rowOff>64639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55766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91313</xdr:rowOff>
    </xdr:from>
    <xdr:to>
      <xdr:col>55</xdr:col>
      <xdr:colOff>0</xdr:colOff>
      <xdr:row>38</xdr:row>
      <xdr:rowOff>96266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641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96266</xdr:rowOff>
    </xdr:from>
    <xdr:to>
      <xdr:col>50</xdr:col>
      <xdr:colOff>114300</xdr:colOff>
      <xdr:row>38</xdr:row>
      <xdr:rowOff>97409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113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81788</xdr:rowOff>
    </xdr:from>
    <xdr:to>
      <xdr:col>45</xdr:col>
      <xdr:colOff>177800</xdr:colOff>
      <xdr:row>38</xdr:row>
      <xdr:rowOff>97409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9688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81788</xdr:rowOff>
    </xdr:from>
    <xdr:to>
      <xdr:col>41</xdr:col>
      <xdr:colOff>50800</xdr:colOff>
      <xdr:row>38</xdr:row>
      <xdr:rowOff>86360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96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40513</xdr:rowOff>
    </xdr:from>
    <xdr:to>
      <xdr:col>55</xdr:col>
      <xdr:colOff>50800</xdr:colOff>
      <xdr:row>38</xdr:row>
      <xdr:rowOff>142113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45466</xdr:rowOff>
    </xdr:from>
    <xdr:to>
      <xdr:col>50</xdr:col>
      <xdr:colOff>165100</xdr:colOff>
      <xdr:row>38</xdr:row>
      <xdr:rowOff>147066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138193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5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46609</xdr:rowOff>
    </xdr:from>
    <xdr:to>
      <xdr:col>46</xdr:col>
      <xdr:colOff>38100</xdr:colOff>
      <xdr:row>38</xdr:row>
      <xdr:rowOff>148209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139336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30988</xdr:rowOff>
    </xdr:from>
    <xdr:to>
      <xdr:col>41</xdr:col>
      <xdr:colOff>101600</xdr:colOff>
      <xdr:row>38</xdr:row>
      <xdr:rowOff>132588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123715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3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35560</xdr:rowOff>
    </xdr:from>
    <xdr:to>
      <xdr:col>36</xdr:col>
      <xdr:colOff>165100</xdr:colOff>
      <xdr:row>38</xdr:row>
      <xdr:rowOff>137160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128287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43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155621</xdr:rowOff>
    </xdr:from>
    <xdr:to>
      <xdr:col>55</xdr:col>
      <xdr:colOff>0</xdr:colOff>
      <xdr:row>59</xdr:row>
      <xdr:rowOff>5169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99721"/>
          <a:ext cx="8382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5169</xdr:rowOff>
    </xdr:from>
    <xdr:to>
      <xdr:col>50</xdr:col>
      <xdr:colOff>114300</xdr:colOff>
      <xdr:row>59</xdr:row>
      <xdr:rowOff>14313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07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14313</xdr:rowOff>
    </xdr:from>
    <xdr:to>
      <xdr:col>45</xdr:col>
      <xdr:colOff>177800</xdr:colOff>
      <xdr:row>59</xdr:row>
      <xdr:rowOff>30576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29863"/>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30576</xdr:rowOff>
    </xdr:from>
    <xdr:to>
      <xdr:col>41</xdr:col>
      <xdr:colOff>50800</xdr:colOff>
      <xdr:row>59</xdr:row>
      <xdr:rowOff>33515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612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104821</xdr:rowOff>
    </xdr:from>
    <xdr:to>
      <xdr:col>55</xdr:col>
      <xdr:colOff>50800</xdr:colOff>
      <xdr:row>59</xdr:row>
      <xdr:rowOff>34971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19748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125819</xdr:rowOff>
    </xdr:from>
    <xdr:to>
      <xdr:col>50</xdr:col>
      <xdr:colOff>165100</xdr:colOff>
      <xdr:row>59</xdr:row>
      <xdr:rowOff>55969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47096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134963</xdr:rowOff>
    </xdr:from>
    <xdr:to>
      <xdr:col>46</xdr:col>
      <xdr:colOff>38100</xdr:colOff>
      <xdr:row>59</xdr:row>
      <xdr:rowOff>65113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56240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151226</xdr:rowOff>
    </xdr:from>
    <xdr:to>
      <xdr:col>41</xdr:col>
      <xdr:colOff>101600</xdr:colOff>
      <xdr:row>59</xdr:row>
      <xdr:rowOff>81376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72503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8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154165</xdr:rowOff>
    </xdr:from>
    <xdr:to>
      <xdr:col>36</xdr:col>
      <xdr:colOff>165100</xdr:colOff>
      <xdr:row>59</xdr:row>
      <xdr:rowOff>84315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9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75442</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80696</xdr:rowOff>
    </xdr:from>
    <xdr:to>
      <xdr:col>55</xdr:col>
      <xdr:colOff>0</xdr:colOff>
      <xdr:row>78</xdr:row>
      <xdr:rowOff>121310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53796"/>
          <a:ext cx="8382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57802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43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36855</xdr:rowOff>
    </xdr:from>
    <xdr:to>
      <xdr:col>50</xdr:col>
      <xdr:colOff>114300</xdr:colOff>
      <xdr:row>78</xdr:row>
      <xdr:rowOff>121310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099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36855</xdr:rowOff>
    </xdr:from>
    <xdr:to>
      <xdr:col>45</xdr:col>
      <xdr:colOff>177800</xdr:colOff>
      <xdr:row>79</xdr:row>
      <xdr:rowOff>6286</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09955"/>
          <a:ext cx="889000" cy="1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6286</xdr:rowOff>
    </xdr:from>
    <xdr:to>
      <xdr:col>41</xdr:col>
      <xdr:colOff>50800</xdr:colOff>
      <xdr:row>79</xdr:row>
      <xdr:rowOff>30886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50836"/>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29896</xdr:rowOff>
    </xdr:from>
    <xdr:to>
      <xdr:col>55</xdr:col>
      <xdr:colOff>50800</xdr:colOff>
      <xdr:row>78</xdr:row>
      <xdr:rowOff>131496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52773</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5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70510</xdr:rowOff>
    </xdr:from>
    <xdr:to>
      <xdr:col>50</xdr:col>
      <xdr:colOff>165100</xdr:colOff>
      <xdr:row>79</xdr:row>
      <xdr:rowOff>660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4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17187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21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157505</xdr:rowOff>
    </xdr:from>
    <xdr:to>
      <xdr:col>46</xdr:col>
      <xdr:colOff>38100</xdr:colOff>
      <xdr:row>78</xdr:row>
      <xdr:rowOff>87655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104182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31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126936</xdr:rowOff>
    </xdr:from>
    <xdr:to>
      <xdr:col>41</xdr:col>
      <xdr:colOff>101600</xdr:colOff>
      <xdr:row>79</xdr:row>
      <xdr:rowOff>57086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5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48213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151536</xdr:rowOff>
    </xdr:from>
    <xdr:to>
      <xdr:col>36</xdr:col>
      <xdr:colOff>165100</xdr:colOff>
      <xdr:row>79</xdr:row>
      <xdr:rowOff>81686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5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72813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6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57676</xdr:rowOff>
    </xdr:from>
    <xdr:to>
      <xdr:col>55</xdr:col>
      <xdr:colOff>0</xdr:colOff>
      <xdr:row>97</xdr:row>
      <xdr:rowOff>62477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8832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57676</xdr:rowOff>
    </xdr:from>
    <xdr:to>
      <xdr:col>50</xdr:col>
      <xdr:colOff>114300</xdr:colOff>
      <xdr:row>97</xdr:row>
      <xdr:rowOff>90432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88326"/>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90432</xdr:rowOff>
    </xdr:from>
    <xdr:to>
      <xdr:col>45</xdr:col>
      <xdr:colOff>177800</xdr:colOff>
      <xdr:row>97</xdr:row>
      <xdr:rowOff>106913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1082"/>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87460</xdr:rowOff>
    </xdr:from>
    <xdr:to>
      <xdr:col>41</xdr:col>
      <xdr:colOff>50800</xdr:colOff>
      <xdr:row>97</xdr:row>
      <xdr:rowOff>106913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46660"/>
          <a:ext cx="889000" cy="19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55407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11677</xdr:rowOff>
    </xdr:from>
    <xdr:to>
      <xdr:col>55</xdr:col>
      <xdr:colOff>50800</xdr:colOff>
      <xdr:row>97</xdr:row>
      <xdr:rowOff>113277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4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161554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6876</xdr:rowOff>
    </xdr:from>
    <xdr:to>
      <xdr:col>50</xdr:col>
      <xdr:colOff>165100</xdr:colOff>
      <xdr:row>97</xdr:row>
      <xdr:rowOff>108476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3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99603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39632</xdr:rowOff>
    </xdr:from>
    <xdr:to>
      <xdr:col>46</xdr:col>
      <xdr:colOff>38100</xdr:colOff>
      <xdr:row>97</xdr:row>
      <xdr:rowOff>141232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132359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56113</xdr:rowOff>
    </xdr:from>
    <xdr:to>
      <xdr:col>41</xdr:col>
      <xdr:colOff>101600</xdr:colOff>
      <xdr:row>97</xdr:row>
      <xdr:rowOff>157713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148840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36660</xdr:rowOff>
    </xdr:from>
    <xdr:to>
      <xdr:col>36</xdr:col>
      <xdr:colOff>165100</xdr:colOff>
      <xdr:row>96</xdr:row>
      <xdr:rowOff>138260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154787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94254</xdr:rowOff>
    </xdr:from>
    <xdr:to>
      <xdr:col>85</xdr:col>
      <xdr:colOff>127000</xdr:colOff>
      <xdr:row>36</xdr:row>
      <xdr:rowOff>122258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66454"/>
          <a:ext cx="8382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122258</xdr:rowOff>
    </xdr:from>
    <xdr:to>
      <xdr:col>81</xdr:col>
      <xdr:colOff>50800</xdr:colOff>
      <xdr:row>36</xdr:row>
      <xdr:rowOff>134282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94458"/>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95352</xdr:rowOff>
    </xdr:from>
    <xdr:to>
      <xdr:col>76</xdr:col>
      <xdr:colOff>114300</xdr:colOff>
      <xdr:row>36</xdr:row>
      <xdr:rowOff>134282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67552"/>
          <a:ext cx="889000" cy="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95352</xdr:rowOff>
    </xdr:from>
    <xdr:to>
      <xdr:col>71</xdr:col>
      <xdr:colOff>177800</xdr:colOff>
      <xdr:row>36</xdr:row>
      <xdr:rowOff>150399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67552"/>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156870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43454</xdr:rowOff>
    </xdr:from>
    <xdr:to>
      <xdr:col>85</xdr:col>
      <xdr:colOff>177800</xdr:colOff>
      <xdr:row>36</xdr:row>
      <xdr:rowOff>145054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66331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71458</xdr:rowOff>
    </xdr:from>
    <xdr:to>
      <xdr:col>81</xdr:col>
      <xdr:colOff>101600</xdr:colOff>
      <xdr:row>37</xdr:row>
      <xdr:rowOff>1608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164185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83482</xdr:rowOff>
    </xdr:from>
    <xdr:to>
      <xdr:col>76</xdr:col>
      <xdr:colOff>165100</xdr:colOff>
      <xdr:row>37</xdr:row>
      <xdr:rowOff>13632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4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44552</xdr:rowOff>
    </xdr:from>
    <xdr:to>
      <xdr:col>72</xdr:col>
      <xdr:colOff>38100</xdr:colOff>
      <xdr:row>36</xdr:row>
      <xdr:rowOff>146152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162679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99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99599</xdr:rowOff>
    </xdr:from>
    <xdr:to>
      <xdr:col>67</xdr:col>
      <xdr:colOff>101600</xdr:colOff>
      <xdr:row>37</xdr:row>
      <xdr:rowOff>29749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20876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3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114960</xdr:rowOff>
    </xdr:from>
    <xdr:to>
      <xdr:col>85</xdr:col>
      <xdr:colOff>127000</xdr:colOff>
      <xdr:row>58</xdr:row>
      <xdr:rowOff>66116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87610"/>
          <a:ext cx="838200" cy="1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66116</xdr:rowOff>
    </xdr:from>
    <xdr:to>
      <xdr:col>81</xdr:col>
      <xdr:colOff>50800</xdr:colOff>
      <xdr:row>58</xdr:row>
      <xdr:rowOff>73863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10216"/>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7430</xdr:rowOff>
    </xdr:from>
    <xdr:to>
      <xdr:col>76</xdr:col>
      <xdr:colOff>114300</xdr:colOff>
      <xdr:row>58</xdr:row>
      <xdr:rowOff>73863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51530"/>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52477</xdr:rowOff>
    </xdr:from>
    <xdr:to>
      <xdr:col>71</xdr:col>
      <xdr:colOff>177800</xdr:colOff>
      <xdr:row>58</xdr:row>
      <xdr:rowOff>7430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825127"/>
          <a:ext cx="889000" cy="1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64160</xdr:rowOff>
    </xdr:from>
    <xdr:to>
      <xdr:col>85</xdr:col>
      <xdr:colOff>177800</xdr:colOff>
      <xdr:row>57</xdr:row>
      <xdr:rowOff>165760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87037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15316</xdr:rowOff>
    </xdr:from>
    <xdr:to>
      <xdr:col>81</xdr:col>
      <xdr:colOff>101600</xdr:colOff>
      <xdr:row>58</xdr:row>
      <xdr:rowOff>116916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108043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5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23063</xdr:rowOff>
    </xdr:from>
    <xdr:to>
      <xdr:col>76</xdr:col>
      <xdr:colOff>165100</xdr:colOff>
      <xdr:row>58</xdr:row>
      <xdr:rowOff>124663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115790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128080</xdr:rowOff>
    </xdr:from>
    <xdr:to>
      <xdr:col>72</xdr:col>
      <xdr:colOff>38100</xdr:colOff>
      <xdr:row>58</xdr:row>
      <xdr:rowOff>58230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74757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6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1677</xdr:rowOff>
    </xdr:from>
    <xdr:to>
      <xdr:col>67</xdr:col>
      <xdr:colOff>101600</xdr:colOff>
      <xdr:row>57</xdr:row>
      <xdr:rowOff>103277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7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119804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4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44324</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887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44301</xdr:rowOff>
    </xdr:from>
    <xdr:to>
      <xdr:col>71</xdr:col>
      <xdr:colOff>177800</xdr:colOff>
      <xdr:row>79</xdr:row>
      <xdr:rowOff>44324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8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164974</xdr:rowOff>
    </xdr:from>
    <xdr:to>
      <xdr:col>72</xdr:col>
      <xdr:colOff>38100</xdr:colOff>
      <xdr:row>79</xdr:row>
      <xdr:rowOff>95124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86251</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30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164951</xdr:rowOff>
    </xdr:from>
    <xdr:to>
      <xdr:col>67</xdr:col>
      <xdr:colOff>101600</xdr:colOff>
      <xdr:row>79</xdr:row>
      <xdr:rowOff>95101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86228</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56071</xdr:rowOff>
    </xdr:from>
    <xdr:to>
      <xdr:col>85</xdr:col>
      <xdr:colOff>127000</xdr:colOff>
      <xdr:row>97</xdr:row>
      <xdr:rowOff>68287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86721"/>
          <a:ext cx="838200" cy="1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68287</xdr:rowOff>
    </xdr:from>
    <xdr:to>
      <xdr:col>81</xdr:col>
      <xdr:colOff>50800</xdr:colOff>
      <xdr:row>97</xdr:row>
      <xdr:rowOff>71005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98937"/>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71005</xdr:rowOff>
    </xdr:from>
    <xdr:to>
      <xdr:col>76</xdr:col>
      <xdr:colOff>114300</xdr:colOff>
      <xdr:row>97</xdr:row>
      <xdr:rowOff>77508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01655"/>
          <a:ext cx="889000" cy="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22061</xdr:rowOff>
    </xdr:from>
    <xdr:to>
      <xdr:col>71</xdr:col>
      <xdr:colOff>177800</xdr:colOff>
      <xdr:row>97</xdr:row>
      <xdr:rowOff>77508</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52711"/>
          <a:ext cx="889000" cy="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5271</xdr:rowOff>
    </xdr:from>
    <xdr:to>
      <xdr:col>85</xdr:col>
      <xdr:colOff>177800</xdr:colOff>
      <xdr:row>97</xdr:row>
      <xdr:rowOff>106871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155148</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17487</xdr:rowOff>
    </xdr:from>
    <xdr:to>
      <xdr:col>81</xdr:col>
      <xdr:colOff>101600</xdr:colOff>
      <xdr:row>97</xdr:row>
      <xdr:rowOff>119087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4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20205</xdr:rowOff>
    </xdr:from>
    <xdr:to>
      <xdr:col>76</xdr:col>
      <xdr:colOff>165100</xdr:colOff>
      <xdr:row>97</xdr:row>
      <xdr:rowOff>121805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112932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26708</xdr:rowOff>
    </xdr:from>
    <xdr:to>
      <xdr:col>72</xdr:col>
      <xdr:colOff>38100</xdr:colOff>
      <xdr:row>97</xdr:row>
      <xdr:rowOff>128308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119435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142711</xdr:rowOff>
    </xdr:from>
    <xdr:to>
      <xdr:col>67</xdr:col>
      <xdr:colOff>101600</xdr:colOff>
      <xdr:row>97</xdr:row>
      <xdr:rowOff>72861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63988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9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108839</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6452489"/>
          <a:ext cx="1269" cy="33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149260</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8358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55516</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62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108839</xdr:rowOff>
    </xdr:from>
    <xdr:to>
      <xdr:col>116</xdr:col>
      <xdr:colOff>152400</xdr:colOff>
      <xdr:row>37</xdr:row>
      <xdr:rowOff>108839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45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66710</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818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43833</xdr:rowOff>
    </xdr:from>
    <xdr:to>
      <xdr:col>116</xdr:col>
      <xdr:colOff>114300</xdr:colOff>
      <xdr:row>39</xdr:row>
      <xdr:rowOff>145433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59200</xdr:rowOff>
    </xdr:from>
    <xdr:to>
      <xdr:col>111</xdr:col>
      <xdr:colOff>177800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574300"/>
          <a:ext cx="889000" cy="2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39588</xdr:rowOff>
    </xdr:from>
    <xdr:to>
      <xdr:col>112</xdr:col>
      <xdr:colOff>38100</xdr:colOff>
      <xdr:row>39</xdr:row>
      <xdr:rowOff>141188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72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157715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50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120432</xdr:rowOff>
    </xdr:from>
    <xdr:to>
      <xdr:col>107</xdr:col>
      <xdr:colOff>50800</xdr:colOff>
      <xdr:row>38</xdr:row>
      <xdr:rowOff>59200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464082"/>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38608</xdr:rowOff>
    </xdr:from>
    <xdr:to>
      <xdr:col>107</xdr:col>
      <xdr:colOff>101600</xdr:colOff>
      <xdr:row>39</xdr:row>
      <xdr:rowOff>140208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131335</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10214</xdr:rowOff>
    </xdr:from>
    <xdr:to>
      <xdr:col>102</xdr:col>
      <xdr:colOff>114300</xdr:colOff>
      <xdr:row>37</xdr:row>
      <xdr:rowOff>120432</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5325164"/>
          <a:ext cx="889000" cy="113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36485</xdr:rowOff>
    </xdr:from>
    <xdr:to>
      <xdr:col>102</xdr:col>
      <xdr:colOff>165100</xdr:colOff>
      <xdr:row>39</xdr:row>
      <xdr:rowOff>138085</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7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129212</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8157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114680</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80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22260</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7088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8400</xdr:rowOff>
    </xdr:from>
    <xdr:to>
      <xdr:col>107</xdr:col>
      <xdr:colOff>101600</xdr:colOff>
      <xdr:row>38</xdr:row>
      <xdr:rowOff>110000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5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126527</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199428" y="62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69632</xdr:rowOff>
    </xdr:from>
    <xdr:to>
      <xdr:col>102</xdr:col>
      <xdr:colOff>165100</xdr:colOff>
      <xdr:row>37</xdr:row>
      <xdr:rowOff>171232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41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16309</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10428" y="61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130864</xdr:rowOff>
    </xdr:from>
    <xdr:to>
      <xdr:col>98</xdr:col>
      <xdr:colOff>38100</xdr:colOff>
      <xdr:row>31</xdr:row>
      <xdr:rowOff>61014</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52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77541</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21428" y="50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目的別歳出の住民一人当たりのコストは、商工費</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、消防費、教育費</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を除き、類似団体の平均を下回っている。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商工費は前年度から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3,198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額とな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、類似団体平均を上回った。これは、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年度は川の駅建設に伴う工事請負費の増額が要因となる。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消防費は前年度から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1,225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円の増額となり、類似団体平均を上回っている。これは、駿東伊豆消防組合負担金が増額したことが要因となる。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教育費は、前年度から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9,654</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円の増額となり、類似団体平均を上回った。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か年計画で行う教育施設の大規模改修工事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が要因となる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今後は老朽化対策について、公共施設等総合管理計画に基づき、事業の取捨選択を徹底していくことで、事業費の減少を目指すこととしている。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b="1">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財政調整基金については、中長期的な見通しのもとに、決算剰余金を中心に積み立てるとともに、最低水準の取り崩しに努めている。平成</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川の駅建設工事請負費、普通交付税予算割れに対する代替財源により、積立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取崩</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額が上回った</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今後も地方債残高と財政調整基金残高のバランスを重視し、健全かつ安定的な財政運営に努める。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すべての会計において黒字とすることができ、全体的に安定した財政運営を行うことができた。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下水道事業</a:t>
          </a:r>
          <a:r>
            <a:rPr kumimoji="1" lang="ja-JP"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特別会計は、</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年４月１日より地方公営企業法が適用されたことに伴い、公営企業会計へ移行され、打ち切り決算を行ったため、前年度より</a:t>
          </a:r>
          <a:r>
            <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2.42</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ポイント増の</a:t>
          </a:r>
          <a:r>
            <a:rPr kumimoji="1" lang="en-US" altLang="ja-JP" sz="1400" b="0" i="0" baseline="0">
              <a:solidFill>
                <a:schemeClr val="tx1"/>
              </a:solidFill>
              <a:effectLst/>
              <a:latin typeface="ＭＳ ゴシック" panose="020B0609070205080204" pitchFamily="49" charset="-128"/>
              <a:ea typeface="ＭＳ ゴシック" panose="020B0609070205080204" pitchFamily="49" charset="-128"/>
              <a:cs typeface="+mn-cs"/>
            </a:rPr>
            <a:t>2.68</a:t>
          </a:r>
          <a:r>
            <a:rPr kumimoji="1" lang="ja-JP" altLang="en-US" sz="1400" b="0" i="0" baseline="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すべての会計において、計画的な予算編成と事業執行により住民サービスの充実を図るとともに、町税をはじめとする自主財源の確保や地方債現在高に留意した公債費の削減に努め、健全かつ安定的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実質公債費比率の分子は、元利償還金が全体の</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68.7</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％を占めている。元利償還金は、東小学校大規模改修、西小学校用地取得に係る</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償還が開始されたため、</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百万円の増額</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なり、</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）が増加したが、算入公債費等（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）は微増に留まったことにより、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実質公債費比率の計算における分子が増加した。</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今後は、計画的な地方債発行により、元利償還金の減少に努めるとともに、健全かつ安定的な財政運営を図る。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増減なし。活用予定もなし。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静岡県函南町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将来負担額の</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67.6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％を占める一般会計等に係る地方債の現在高は、函南中学校大規模改修や川の駅整備事業に伴う地方債の借入れにより、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％の微増となったが、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道の駅のＰＦＩ事業に係る建設費用の償還開始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や、退職手当負担見込額の減少等により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一方、函南中学校大規模改修工事や教育施設のエアコン整備事業の財源として町立学校建設基金を取り崩し、更に普通交付税の予算割れに対応するための代替財源として、財政調整基金を取り崩したことによる充当可能基金の減少により、充当可能財源等（</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755</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百万円の減額となったことにより、将来負担比率の分子が増加した。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今後は、教育施設の老朽化対策等が予定されていることから、地方債現在高が増額となる見通しであ</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計画的な地方債の発行と基金の有効活用により、健全かつ安定的な財政運営を図る。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静岡県函南町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函南中学校大規模改修工事や教育施設のエアコン整備事業の財源として町立学校建設基金を取り崩し、さらに普通交付税の予算割れに対応するための代替財源として財政調整基金を取り崩したことにより、前年度比</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778</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・未曾有の災害に備えて財政調整基金の残高を保持しつつ、特に老朽化が進む教育施設と廃棄物処理場の建設基金に重きを置いた積み立てを行う。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・町立学校建設基金：町立学校の建設及び管理に要する経費に充てるため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・廃棄物処理場建設基金：廃棄物処理場建設資金に充てるため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・町営住宅建設基金：町営住宅の建設及び管理に要する経費に充てるため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・町立学校建設基金において、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函南中学校大規模改修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工事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請負費及び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教育施設のエアコン整備事業の財源として取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百万円減となった。</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・廃棄物処理場建設基金において、廃棄物処理施設の改修工事の財源として取り崩したことにより、前年度比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・特に老朽化が進む教育施設と廃棄物処理場の建設基金に重きを置いた積み立てを行う。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普通交付税の予算割れに対応するための代替財源としての取崩しにより、前年度比</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・財政調整基金の残高は、標準財政規模の１割から２割程度を目途に積み立てることとしている。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・基金を活用する予定なし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1" customWidth="1"/>
    <col min="12" max="12" width="2.25" style="181" customWidth="1"/>
    <col min="13" max="17" width="2.375" style="181" customWidth="1"/>
    <col min="18" max="119" width="2.125" style="181" customWidth="1"/>
    <col min="120" max="16384" width="0" style="181" hidden="1"/>
  </cols>
  <sheetData>
    <row r="1" spans="1:119" ht="33" customHeight="1" x14ac:dyDescent="0.15">
      <c r="A1" s="179"/>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79"/>
      <c r="DK3" s="179"/>
      <c r="DL3" s="179"/>
      <c r="DM3" s="179"/>
      <c r="DN3" s="179"/>
      <c r="DO3" s="179"/>
    </row>
    <row r="4" spans="1:119" ht="18.75" customHeight="1" x14ac:dyDescent="0.15">
      <c r="A4" s="180"/>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12568492</v>
      </c>
      <c r="BO4" s="423"/>
      <c r="BP4" s="423"/>
      <c r="BQ4" s="423"/>
      <c r="BR4" s="423"/>
      <c r="BS4" s="423"/>
      <c r="BT4" s="423"/>
      <c r="BU4" s="424"/>
      <c r="BV4" s="422">
        <v>12327460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4.7</v>
      </c>
      <c r="CU4" s="604"/>
      <c r="CV4" s="604"/>
      <c r="CW4" s="604"/>
      <c r="CX4" s="604"/>
      <c r="CY4" s="604"/>
      <c r="CZ4" s="604"/>
      <c r="DA4" s="605"/>
      <c r="DB4" s="603">
        <v>5.7</v>
      </c>
      <c r="DC4" s="604"/>
      <c r="DD4" s="604"/>
      <c r="DE4" s="604"/>
      <c r="DF4" s="604"/>
      <c r="DG4" s="604"/>
      <c r="DH4" s="604"/>
      <c r="DI4" s="605"/>
      <c r="DJ4" s="179"/>
      <c r="DK4" s="179"/>
      <c r="DL4" s="179"/>
      <c r="DM4" s="179"/>
      <c r="DN4" s="179"/>
      <c r="DO4" s="179"/>
    </row>
    <row r="5" spans="1:119" ht="18.75" customHeight="1" x14ac:dyDescent="0.15">
      <c r="A5" s="180"/>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11943406</v>
      </c>
      <c r="BO5" s="428"/>
      <c r="BP5" s="428"/>
      <c r="BQ5" s="428"/>
      <c r="BR5" s="428"/>
      <c r="BS5" s="428"/>
      <c r="BT5" s="428"/>
      <c r="BU5" s="429"/>
      <c r="BV5" s="427">
        <v>11813654</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92.5</v>
      </c>
      <c r="CU5" s="398"/>
      <c r="CV5" s="398"/>
      <c r="CW5" s="398"/>
      <c r="CX5" s="398"/>
      <c r="CY5" s="398"/>
      <c r="CZ5" s="398"/>
      <c r="DA5" s="399"/>
      <c r="DB5" s="397">
        <v>85.6</v>
      </c>
      <c r="DC5" s="398"/>
      <c r="DD5" s="398"/>
      <c r="DE5" s="398"/>
      <c r="DF5" s="398"/>
      <c r="DG5" s="398"/>
      <c r="DH5" s="398"/>
      <c r="DI5" s="399"/>
      <c r="DJ5" s="179"/>
      <c r="DK5" s="179"/>
      <c r="DL5" s="179"/>
      <c r="DM5" s="179"/>
      <c r="DN5" s="179"/>
      <c r="DO5" s="179"/>
    </row>
    <row r="6" spans="1:119" ht="18.75" customHeight="1" x14ac:dyDescent="0.15">
      <c r="A6" s="180"/>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625086</v>
      </c>
      <c r="BO6" s="428"/>
      <c r="BP6" s="428"/>
      <c r="BQ6" s="428"/>
      <c r="BR6" s="428"/>
      <c r="BS6" s="428"/>
      <c r="BT6" s="428"/>
      <c r="BU6" s="429"/>
      <c r="BV6" s="427">
        <v>513806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98.2</v>
      </c>
      <c r="CU6" s="578"/>
      <c r="CV6" s="578"/>
      <c r="CW6" s="578"/>
      <c r="CX6" s="578"/>
      <c r="CY6" s="578"/>
      <c r="CZ6" s="578"/>
      <c r="DA6" s="579"/>
      <c r="DB6" s="577">
        <v>91.1</v>
      </c>
      <c r="DC6" s="578"/>
      <c r="DD6" s="578"/>
      <c r="DE6" s="578"/>
      <c r="DF6" s="578"/>
      <c r="DG6" s="578"/>
      <c r="DH6" s="578"/>
      <c r="DI6" s="579"/>
      <c r="DJ6" s="179"/>
      <c r="DK6" s="179"/>
      <c r="DL6" s="179"/>
      <c r="DM6" s="179"/>
      <c r="DN6" s="179"/>
      <c r="DO6" s="179"/>
    </row>
    <row r="7" spans="1:119" ht="18.75" customHeight="1" x14ac:dyDescent="0.15">
      <c r="A7" s="180"/>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259045</v>
      </c>
      <c r="BO7" s="428"/>
      <c r="BP7" s="428"/>
      <c r="BQ7" s="428"/>
      <c r="BR7" s="428"/>
      <c r="BS7" s="428"/>
      <c r="BT7" s="428"/>
      <c r="BU7" s="429"/>
      <c r="BV7" s="427">
        <v>79071</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7713474</v>
      </c>
      <c r="CU7" s="428"/>
      <c r="CV7" s="428"/>
      <c r="CW7" s="428"/>
      <c r="CX7" s="428"/>
      <c r="CY7" s="428"/>
      <c r="CZ7" s="428"/>
      <c r="DA7" s="429"/>
      <c r="DB7" s="427">
        <v>7644084</v>
      </c>
      <c r="DC7" s="428"/>
      <c r="DD7" s="428"/>
      <c r="DE7" s="428"/>
      <c r="DF7" s="428"/>
      <c r="DG7" s="428"/>
      <c r="DH7" s="428"/>
      <c r="DI7" s="429"/>
      <c r="DJ7" s="179"/>
      <c r="DK7" s="179"/>
      <c r="DL7" s="179"/>
      <c r="DM7" s="179"/>
      <c r="DN7" s="179"/>
      <c r="DO7" s="179"/>
    </row>
    <row r="8" spans="1:119" ht="18.75" customHeight="1" thickBot="1" x14ac:dyDescent="0.2">
      <c r="A8" s="180"/>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366041</v>
      </c>
      <c r="BO8" s="428"/>
      <c r="BP8" s="428"/>
      <c r="BQ8" s="428"/>
      <c r="BR8" s="428"/>
      <c r="BS8" s="428"/>
      <c r="BT8" s="428"/>
      <c r="BU8" s="429"/>
      <c r="BV8" s="427">
        <v>434735</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0.83</v>
      </c>
      <c r="CU8" s="541"/>
      <c r="CV8" s="541"/>
      <c r="CW8" s="541"/>
      <c r="CX8" s="541"/>
      <c r="CY8" s="541"/>
      <c r="CZ8" s="541"/>
      <c r="DA8" s="542"/>
      <c r="DB8" s="540">
        <v>0.8</v>
      </c>
      <c r="DC8" s="541"/>
      <c r="DD8" s="541"/>
      <c r="DE8" s="541"/>
      <c r="DF8" s="541"/>
      <c r="DG8" s="541"/>
      <c r="DH8" s="541"/>
      <c r="DI8" s="542"/>
      <c r="DJ8" s="179"/>
      <c r="DK8" s="179"/>
      <c r="DL8" s="179"/>
      <c r="DM8" s="179"/>
      <c r="DN8" s="179"/>
      <c r="DO8" s="179"/>
    </row>
    <row r="9" spans="1:119" ht="18.75" customHeight="1" thickBot="1" x14ac:dyDescent="0.2">
      <c r="A9" s="180"/>
      <c r="B9" s="566" t="s">
        <v>113</v>
      </c>
      <c r="C9" s="567"/>
      <c r="D9" s="567"/>
      <c r="E9" s="567"/>
      <c r="F9" s="567"/>
      <c r="G9" s="567"/>
      <c r="H9" s="567"/>
      <c r="I9" s="567"/>
      <c r="J9" s="567"/>
      <c r="K9" s="490"/>
      <c r="L9" s="568" t="s">
        <v>114</v>
      </c>
      <c r="M9" s="569"/>
      <c r="N9" s="569"/>
      <c r="O9" s="569"/>
      <c r="P9" s="569"/>
      <c r="Q9" s="570"/>
      <c r="R9" s="571">
        <v>37661</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-68694</v>
      </c>
      <c r="BO9" s="428"/>
      <c r="BP9" s="428"/>
      <c r="BQ9" s="428"/>
      <c r="BR9" s="428"/>
      <c r="BS9" s="428"/>
      <c r="BT9" s="428"/>
      <c r="BU9" s="429"/>
      <c r="BV9" s="427">
        <v>22756</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10.7</v>
      </c>
      <c r="CU9" s="398"/>
      <c r="CV9" s="398"/>
      <c r="CW9" s="398"/>
      <c r="CX9" s="398"/>
      <c r="CY9" s="398"/>
      <c r="CZ9" s="398"/>
      <c r="DA9" s="399"/>
      <c r="DB9" s="397">
        <v>10.199999999999999</v>
      </c>
      <c r="DC9" s="398"/>
      <c r="DD9" s="398"/>
      <c r="DE9" s="398"/>
      <c r="DF9" s="398"/>
      <c r="DG9" s="398"/>
      <c r="DH9" s="398"/>
      <c r="DI9" s="399"/>
      <c r="DJ9" s="179"/>
      <c r="DK9" s="179"/>
      <c r="DL9" s="179"/>
      <c r="DM9" s="179"/>
      <c r="DN9" s="179"/>
      <c r="DO9" s="179"/>
    </row>
    <row r="10" spans="1:119" ht="18.75" customHeight="1" thickBot="1" x14ac:dyDescent="0.2">
      <c r="A10" s="180"/>
      <c r="B10" s="566"/>
      <c r="C10" s="567"/>
      <c r="D10" s="567"/>
      <c r="E10" s="567"/>
      <c r="F10" s="567"/>
      <c r="G10" s="567"/>
      <c r="H10" s="567"/>
      <c r="I10" s="567"/>
      <c r="J10" s="567"/>
      <c r="K10" s="490"/>
      <c r="L10" s="400" t="s">
        <v>120</v>
      </c>
      <c r="M10" s="401"/>
      <c r="N10" s="401"/>
      <c r="O10" s="401"/>
      <c r="P10" s="401"/>
      <c r="Q10" s="402"/>
      <c r="R10" s="403">
        <v>38571</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237264</v>
      </c>
      <c r="BO10" s="428"/>
      <c r="BP10" s="428"/>
      <c r="BQ10" s="428"/>
      <c r="BR10" s="428"/>
      <c r="BS10" s="428"/>
      <c r="BT10" s="428"/>
      <c r="BU10" s="429"/>
      <c r="BV10" s="427">
        <v>542576</v>
      </c>
      <c r="BW10" s="428"/>
      <c r="BX10" s="428"/>
      <c r="BY10" s="428"/>
      <c r="BZ10" s="428"/>
      <c r="CA10" s="428"/>
      <c r="CB10" s="428"/>
      <c r="CC10" s="42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128</v>
      </c>
      <c r="AV11" s="485"/>
      <c r="AW11" s="485"/>
      <c r="AX11" s="485"/>
      <c r="AY11" s="407" t="s">
        <v>129</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130</v>
      </c>
      <c r="CE11" s="437"/>
      <c r="CF11" s="437"/>
      <c r="CG11" s="437"/>
      <c r="CH11" s="437"/>
      <c r="CI11" s="437"/>
      <c r="CJ11" s="437"/>
      <c r="CK11" s="437"/>
      <c r="CL11" s="437"/>
      <c r="CM11" s="437"/>
      <c r="CN11" s="437"/>
      <c r="CO11" s="437"/>
      <c r="CP11" s="437"/>
      <c r="CQ11" s="437"/>
      <c r="CR11" s="437"/>
      <c r="CS11" s="438"/>
      <c r="CT11" s="540" t="s">
        <v>131</v>
      </c>
      <c r="CU11" s="541"/>
      <c r="CV11" s="541"/>
      <c r="CW11" s="541"/>
      <c r="CX11" s="541"/>
      <c r="CY11" s="541"/>
      <c r="CZ11" s="541"/>
      <c r="DA11" s="542"/>
      <c r="DB11" s="540" t="s">
        <v>132</v>
      </c>
      <c r="DC11" s="541"/>
      <c r="DD11" s="541"/>
      <c r="DE11" s="541"/>
      <c r="DF11" s="541"/>
      <c r="DG11" s="541"/>
      <c r="DH11" s="541"/>
      <c r="DI11" s="542"/>
      <c r="DJ11" s="179"/>
      <c r="DK11" s="179"/>
      <c r="DL11" s="179"/>
      <c r="DM11" s="179"/>
      <c r="DN11" s="179"/>
      <c r="DO11" s="179"/>
    </row>
    <row r="12" spans="1:119" ht="18.75" customHeight="1" x14ac:dyDescent="0.15">
      <c r="A12" s="180"/>
      <c r="B12" s="543" t="s">
        <v>133</v>
      </c>
      <c r="C12" s="544"/>
      <c r="D12" s="544"/>
      <c r="E12" s="544"/>
      <c r="F12" s="544"/>
      <c r="G12" s="544"/>
      <c r="H12" s="544"/>
      <c r="I12" s="544"/>
      <c r="J12" s="544"/>
      <c r="K12" s="545"/>
      <c r="L12" s="552" t="s">
        <v>134</v>
      </c>
      <c r="M12" s="553"/>
      <c r="N12" s="553"/>
      <c r="O12" s="553"/>
      <c r="P12" s="553"/>
      <c r="Q12" s="554"/>
      <c r="R12" s="555">
        <v>37758</v>
      </c>
      <c r="S12" s="556"/>
      <c r="T12" s="556"/>
      <c r="U12" s="556"/>
      <c r="V12" s="557"/>
      <c r="W12" s="558" t="s">
        <v>1</v>
      </c>
      <c r="X12" s="485"/>
      <c r="Y12" s="485"/>
      <c r="Z12" s="485"/>
      <c r="AA12" s="485"/>
      <c r="AB12" s="559"/>
      <c r="AC12" s="484" t="s">
        <v>135</v>
      </c>
      <c r="AD12" s="485"/>
      <c r="AE12" s="485"/>
      <c r="AF12" s="485"/>
      <c r="AG12" s="559"/>
      <c r="AH12" s="484" t="s">
        <v>136</v>
      </c>
      <c r="AI12" s="485"/>
      <c r="AJ12" s="485"/>
      <c r="AK12" s="485"/>
      <c r="AL12" s="560"/>
      <c r="AM12" s="496" t="s">
        <v>137</v>
      </c>
      <c r="AN12" s="401"/>
      <c r="AO12" s="401"/>
      <c r="AP12" s="401"/>
      <c r="AQ12" s="401"/>
      <c r="AR12" s="401"/>
      <c r="AS12" s="401"/>
      <c r="AT12" s="402"/>
      <c r="AU12" s="484" t="s">
        <v>102</v>
      </c>
      <c r="AV12" s="485"/>
      <c r="AW12" s="485"/>
      <c r="AX12" s="485"/>
      <c r="AY12" s="407" t="s">
        <v>138</v>
      </c>
      <c r="AZ12" s="408"/>
      <c r="BA12" s="408"/>
      <c r="BB12" s="408"/>
      <c r="BC12" s="408"/>
      <c r="BD12" s="408"/>
      <c r="BE12" s="408"/>
      <c r="BF12" s="408"/>
      <c r="BG12" s="408"/>
      <c r="BH12" s="408"/>
      <c r="BI12" s="408"/>
      <c r="BJ12" s="408"/>
      <c r="BK12" s="408"/>
      <c r="BL12" s="408"/>
      <c r="BM12" s="409"/>
      <c r="BN12" s="427">
        <v>653000</v>
      </c>
      <c r="BO12" s="428"/>
      <c r="BP12" s="428"/>
      <c r="BQ12" s="428"/>
      <c r="BR12" s="428"/>
      <c r="BS12" s="428"/>
      <c r="BT12" s="428"/>
      <c r="BU12" s="429"/>
      <c r="BV12" s="427">
        <v>533557</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140</v>
      </c>
      <c r="CU12" s="541"/>
      <c r="CV12" s="541"/>
      <c r="CW12" s="541"/>
      <c r="CX12" s="541"/>
      <c r="CY12" s="541"/>
      <c r="CZ12" s="541"/>
      <c r="DA12" s="542"/>
      <c r="DB12" s="540" t="s">
        <v>141</v>
      </c>
      <c r="DC12" s="541"/>
      <c r="DD12" s="541"/>
      <c r="DE12" s="541"/>
      <c r="DF12" s="541"/>
      <c r="DG12" s="541"/>
      <c r="DH12" s="541"/>
      <c r="DI12" s="542"/>
      <c r="DJ12" s="179"/>
      <c r="DK12" s="179"/>
      <c r="DL12" s="179"/>
      <c r="DM12" s="179"/>
      <c r="DN12" s="179"/>
      <c r="DO12" s="179"/>
    </row>
    <row r="13" spans="1:119" ht="18.75" customHeight="1" x14ac:dyDescent="0.15">
      <c r="A13" s="180"/>
      <c r="B13" s="546"/>
      <c r="C13" s="547"/>
      <c r="D13" s="547"/>
      <c r="E13" s="547"/>
      <c r="F13" s="547"/>
      <c r="G13" s="547"/>
      <c r="H13" s="547"/>
      <c r="I13" s="547"/>
      <c r="J13" s="547"/>
      <c r="K13" s="548"/>
      <c r="L13" s="190"/>
      <c r="M13" s="527" t="s">
        <v>142</v>
      </c>
      <c r="N13" s="528"/>
      <c r="O13" s="528"/>
      <c r="P13" s="528"/>
      <c r="Q13" s="529"/>
      <c r="R13" s="530">
        <v>37448</v>
      </c>
      <c r="S13" s="531"/>
      <c r="T13" s="531"/>
      <c r="U13" s="531"/>
      <c r="V13" s="532"/>
      <c r="W13" s="518" t="s">
        <v>143</v>
      </c>
      <c r="X13" s="440"/>
      <c r="Y13" s="440"/>
      <c r="Z13" s="440"/>
      <c r="AA13" s="440"/>
      <c r="AB13" s="441"/>
      <c r="AC13" s="403">
        <v>688</v>
      </c>
      <c r="AD13" s="404"/>
      <c r="AE13" s="404"/>
      <c r="AF13" s="404"/>
      <c r="AG13" s="405"/>
      <c r="AH13" s="403">
        <v>705</v>
      </c>
      <c r="AI13" s="404"/>
      <c r="AJ13" s="404"/>
      <c r="AK13" s="404"/>
      <c r="AL13" s="406"/>
      <c r="AM13" s="496" t="s">
        <v>144</v>
      </c>
      <c r="AN13" s="401"/>
      <c r="AO13" s="401"/>
      <c r="AP13" s="401"/>
      <c r="AQ13" s="401"/>
      <c r="AR13" s="401"/>
      <c r="AS13" s="401"/>
      <c r="AT13" s="402"/>
      <c r="AU13" s="484" t="s">
        <v>145</v>
      </c>
      <c r="AV13" s="485"/>
      <c r="AW13" s="485"/>
      <c r="AX13" s="485"/>
      <c r="AY13" s="407" t="s">
        <v>146</v>
      </c>
      <c r="AZ13" s="408"/>
      <c r="BA13" s="408"/>
      <c r="BB13" s="408"/>
      <c r="BC13" s="408"/>
      <c r="BD13" s="408"/>
      <c r="BE13" s="408"/>
      <c r="BF13" s="408"/>
      <c r="BG13" s="408"/>
      <c r="BH13" s="408"/>
      <c r="BI13" s="408"/>
      <c r="BJ13" s="408"/>
      <c r="BK13" s="408"/>
      <c r="BL13" s="408"/>
      <c r="BM13" s="409"/>
      <c r="BN13" s="427">
        <v>-484430</v>
      </c>
      <c r="BO13" s="428"/>
      <c r="BP13" s="428"/>
      <c r="BQ13" s="428"/>
      <c r="BR13" s="428"/>
      <c r="BS13" s="428"/>
      <c r="BT13" s="428"/>
      <c r="BU13" s="429"/>
      <c r="BV13" s="427">
        <v>31775</v>
      </c>
      <c r="BW13" s="428"/>
      <c r="BX13" s="428"/>
      <c r="BY13" s="428"/>
      <c r="BZ13" s="428"/>
      <c r="CA13" s="428"/>
      <c r="CB13" s="428"/>
      <c r="CC13" s="429"/>
      <c r="CD13" s="436" t="s">
        <v>147</v>
      </c>
      <c r="CE13" s="437"/>
      <c r="CF13" s="437"/>
      <c r="CG13" s="437"/>
      <c r="CH13" s="437"/>
      <c r="CI13" s="437"/>
      <c r="CJ13" s="437"/>
      <c r="CK13" s="437"/>
      <c r="CL13" s="437"/>
      <c r="CM13" s="437"/>
      <c r="CN13" s="437"/>
      <c r="CO13" s="437"/>
      <c r="CP13" s="437"/>
      <c r="CQ13" s="437"/>
      <c r="CR13" s="437"/>
      <c r="CS13" s="438"/>
      <c r="CT13" s="397">
        <v>4.7</v>
      </c>
      <c r="CU13" s="398"/>
      <c r="CV13" s="398"/>
      <c r="CW13" s="398"/>
      <c r="CX13" s="398"/>
      <c r="CY13" s="398"/>
      <c r="CZ13" s="398"/>
      <c r="DA13" s="399"/>
      <c r="DB13" s="397">
        <v>4.5</v>
      </c>
      <c r="DC13" s="398"/>
      <c r="DD13" s="398"/>
      <c r="DE13" s="398"/>
      <c r="DF13" s="398"/>
      <c r="DG13" s="398"/>
      <c r="DH13" s="398"/>
      <c r="DI13" s="399"/>
      <c r="DJ13" s="179"/>
      <c r="DK13" s="179"/>
      <c r="DL13" s="179"/>
      <c r="DM13" s="179"/>
      <c r="DN13" s="179"/>
      <c r="DO13" s="179"/>
    </row>
    <row r="14" spans="1:119" ht="18.75" customHeight="1" thickBot="1" x14ac:dyDescent="0.2">
      <c r="A14" s="180"/>
      <c r="B14" s="546"/>
      <c r="C14" s="547"/>
      <c r="D14" s="547"/>
      <c r="E14" s="547"/>
      <c r="F14" s="547"/>
      <c r="G14" s="547"/>
      <c r="H14" s="547"/>
      <c r="I14" s="547"/>
      <c r="J14" s="547"/>
      <c r="K14" s="548"/>
      <c r="L14" s="520" t="s">
        <v>148</v>
      </c>
      <c r="M14" s="561"/>
      <c r="N14" s="561"/>
      <c r="O14" s="561"/>
      <c r="P14" s="561"/>
      <c r="Q14" s="562"/>
      <c r="R14" s="530">
        <v>38042</v>
      </c>
      <c r="S14" s="531"/>
      <c r="T14" s="531"/>
      <c r="U14" s="531"/>
      <c r="V14" s="532"/>
      <c r="W14" s="533"/>
      <c r="X14" s="443"/>
      <c r="Y14" s="443"/>
      <c r="Z14" s="443"/>
      <c r="AA14" s="443"/>
      <c r="AB14" s="444"/>
      <c r="AC14" s="523">
        <v>3.8</v>
      </c>
      <c r="AD14" s="524"/>
      <c r="AE14" s="524"/>
      <c r="AF14" s="524"/>
      <c r="AG14" s="525"/>
      <c r="AH14" s="523">
        <v>3.8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149</v>
      </c>
      <c r="CE14" s="434"/>
      <c r="CF14" s="434"/>
      <c r="CG14" s="434"/>
      <c r="CH14" s="434"/>
      <c r="CI14" s="434"/>
      <c r="CJ14" s="434"/>
      <c r="CK14" s="434"/>
      <c r="CL14" s="434"/>
      <c r="CM14" s="434"/>
      <c r="CN14" s="434"/>
      <c r="CO14" s="434"/>
      <c r="CP14" s="434"/>
      <c r="CQ14" s="434"/>
      <c r="CR14" s="434"/>
      <c r="CS14" s="435"/>
      <c r="CT14" s="534">
        <v>35.5</v>
      </c>
      <c r="CU14" s="535"/>
      <c r="CV14" s="535"/>
      <c r="CW14" s="535"/>
      <c r="CX14" s="535"/>
      <c r="CY14" s="535"/>
      <c r="CZ14" s="535"/>
      <c r="DA14" s="536"/>
      <c r="DB14" s="534">
        <v>25.9</v>
      </c>
      <c r="DC14" s="535"/>
      <c r="DD14" s="535"/>
      <c r="DE14" s="535"/>
      <c r="DF14" s="535"/>
      <c r="DG14" s="535"/>
      <c r="DH14" s="535"/>
      <c r="DI14" s="536"/>
      <c r="DJ14" s="179"/>
      <c r="DK14" s="179"/>
      <c r="DL14" s="179"/>
      <c r="DM14" s="179"/>
      <c r="DN14" s="179"/>
      <c r="DO14" s="179"/>
    </row>
    <row r="15" spans="1:119" ht="18.75" customHeight="1" x14ac:dyDescent="0.15">
      <c r="A15" s="180"/>
      <c r="B15" s="546"/>
      <c r="C15" s="547"/>
      <c r="D15" s="547"/>
      <c r="E15" s="547"/>
      <c r="F15" s="547"/>
      <c r="G15" s="547"/>
      <c r="H15" s="547"/>
      <c r="I15" s="547"/>
      <c r="J15" s="547"/>
      <c r="K15" s="548"/>
      <c r="L15" s="190"/>
      <c r="M15" s="527" t="s">
        <v>150</v>
      </c>
      <c r="N15" s="528"/>
      <c r="O15" s="528"/>
      <c r="P15" s="528"/>
      <c r="Q15" s="529"/>
      <c r="R15" s="530">
        <v>37716</v>
      </c>
      <c r="S15" s="531"/>
      <c r="T15" s="531"/>
      <c r="U15" s="531"/>
      <c r="V15" s="532"/>
      <c r="W15" s="518" t="s">
        <v>151</v>
      </c>
      <c r="X15" s="440"/>
      <c r="Y15" s="440"/>
      <c r="Z15" s="440"/>
      <c r="AA15" s="440"/>
      <c r="AB15" s="441"/>
      <c r="AC15" s="403">
        <v>5080</v>
      </c>
      <c r="AD15" s="404"/>
      <c r="AE15" s="404"/>
      <c r="AF15" s="404"/>
      <c r="AG15" s="405"/>
      <c r="AH15" s="403">
        <v>5294</v>
      </c>
      <c r="AI15" s="404"/>
      <c r="AJ15" s="404"/>
      <c r="AK15" s="404"/>
      <c r="AL15" s="406"/>
      <c r="AM15" s="496"/>
      <c r="AN15" s="401"/>
      <c r="AO15" s="401"/>
      <c r="AP15" s="401"/>
      <c r="AQ15" s="401"/>
      <c r="AR15" s="401"/>
      <c r="AS15" s="401"/>
      <c r="AT15" s="402"/>
      <c r="AU15" s="484"/>
      <c r="AV15" s="485"/>
      <c r="AW15" s="485"/>
      <c r="AX15" s="485"/>
      <c r="AY15" s="419" t="s">
        <v>152</v>
      </c>
      <c r="AZ15" s="420"/>
      <c r="BA15" s="420"/>
      <c r="BB15" s="420"/>
      <c r="BC15" s="420"/>
      <c r="BD15" s="420"/>
      <c r="BE15" s="420"/>
      <c r="BF15" s="420"/>
      <c r="BG15" s="420"/>
      <c r="BH15" s="420"/>
      <c r="BI15" s="420"/>
      <c r="BJ15" s="420"/>
      <c r="BK15" s="420"/>
      <c r="BL15" s="420"/>
      <c r="BM15" s="421"/>
      <c r="BN15" s="422">
        <v>5001837</v>
      </c>
      <c r="BO15" s="423"/>
      <c r="BP15" s="423"/>
      <c r="BQ15" s="423"/>
      <c r="BR15" s="423"/>
      <c r="BS15" s="423"/>
      <c r="BT15" s="423"/>
      <c r="BU15" s="424"/>
      <c r="BV15" s="422">
        <v>4751243</v>
      </c>
      <c r="BW15" s="423"/>
      <c r="BX15" s="423"/>
      <c r="BY15" s="423"/>
      <c r="BZ15" s="423"/>
      <c r="CA15" s="423"/>
      <c r="CB15" s="423"/>
      <c r="CC15" s="424"/>
      <c r="CD15" s="537" t="s">
        <v>153</v>
      </c>
      <c r="CE15" s="538"/>
      <c r="CF15" s="538"/>
      <c r="CG15" s="538"/>
      <c r="CH15" s="538"/>
      <c r="CI15" s="538"/>
      <c r="CJ15" s="538"/>
      <c r="CK15" s="538"/>
      <c r="CL15" s="538"/>
      <c r="CM15" s="538"/>
      <c r="CN15" s="538"/>
      <c r="CO15" s="538"/>
      <c r="CP15" s="538"/>
      <c r="CQ15" s="538"/>
      <c r="CR15" s="538"/>
      <c r="CS15" s="539"/>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46"/>
      <c r="C16" s="547"/>
      <c r="D16" s="547"/>
      <c r="E16" s="547"/>
      <c r="F16" s="547"/>
      <c r="G16" s="547"/>
      <c r="H16" s="547"/>
      <c r="I16" s="547"/>
      <c r="J16" s="547"/>
      <c r="K16" s="548"/>
      <c r="L16" s="520" t="s">
        <v>154</v>
      </c>
      <c r="M16" s="521"/>
      <c r="N16" s="521"/>
      <c r="O16" s="521"/>
      <c r="P16" s="521"/>
      <c r="Q16" s="522"/>
      <c r="R16" s="515" t="s">
        <v>155</v>
      </c>
      <c r="S16" s="516"/>
      <c r="T16" s="516"/>
      <c r="U16" s="516"/>
      <c r="V16" s="517"/>
      <c r="W16" s="533"/>
      <c r="X16" s="443"/>
      <c r="Y16" s="443"/>
      <c r="Z16" s="443"/>
      <c r="AA16" s="443"/>
      <c r="AB16" s="444"/>
      <c r="AC16" s="523">
        <v>28</v>
      </c>
      <c r="AD16" s="524"/>
      <c r="AE16" s="524"/>
      <c r="AF16" s="524"/>
      <c r="AG16" s="525"/>
      <c r="AH16" s="523">
        <v>28.8</v>
      </c>
      <c r="AI16" s="524"/>
      <c r="AJ16" s="524"/>
      <c r="AK16" s="524"/>
      <c r="AL16" s="526"/>
      <c r="AM16" s="496"/>
      <c r="AN16" s="401"/>
      <c r="AO16" s="401"/>
      <c r="AP16" s="401"/>
      <c r="AQ16" s="401"/>
      <c r="AR16" s="401"/>
      <c r="AS16" s="401"/>
      <c r="AT16" s="402"/>
      <c r="AU16" s="484"/>
      <c r="AV16" s="485"/>
      <c r="AW16" s="485"/>
      <c r="AX16" s="485"/>
      <c r="AY16" s="407" t="s">
        <v>156</v>
      </c>
      <c r="AZ16" s="408"/>
      <c r="BA16" s="408"/>
      <c r="BB16" s="408"/>
      <c r="BC16" s="408"/>
      <c r="BD16" s="408"/>
      <c r="BE16" s="408"/>
      <c r="BF16" s="408"/>
      <c r="BG16" s="408"/>
      <c r="BH16" s="408"/>
      <c r="BI16" s="408"/>
      <c r="BJ16" s="408"/>
      <c r="BK16" s="408"/>
      <c r="BL16" s="408"/>
      <c r="BM16" s="409"/>
      <c r="BN16" s="427">
        <v>5892502</v>
      </c>
      <c r="BO16" s="428"/>
      <c r="BP16" s="428"/>
      <c r="BQ16" s="428"/>
      <c r="BR16" s="428"/>
      <c r="BS16" s="428"/>
      <c r="BT16" s="428"/>
      <c r="BU16" s="429"/>
      <c r="BV16" s="427">
        <v>5835281</v>
      </c>
      <c r="BW16" s="428"/>
      <c r="BX16" s="428"/>
      <c r="BY16" s="428"/>
      <c r="BZ16" s="428"/>
      <c r="CA16" s="428"/>
      <c r="CB16" s="428"/>
      <c r="CC16" s="429"/>
      <c r="CD16" s="194"/>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79"/>
      <c r="DK16" s="179"/>
      <c r="DL16" s="179"/>
      <c r="DM16" s="179"/>
      <c r="DN16" s="179"/>
      <c r="DO16" s="179"/>
    </row>
    <row r="17" spans="1:119" ht="18.75" customHeight="1" thickBot="1" x14ac:dyDescent="0.2">
      <c r="A17" s="180"/>
      <c r="B17" s="549"/>
      <c r="C17" s="550"/>
      <c r="D17" s="550"/>
      <c r="E17" s="550"/>
      <c r="F17" s="550"/>
      <c r="G17" s="550"/>
      <c r="H17" s="550"/>
      <c r="I17" s="550"/>
      <c r="J17" s="550"/>
      <c r="K17" s="551"/>
      <c r="L17" s="195"/>
      <c r="M17" s="512" t="s">
        <v>157</v>
      </c>
      <c r="N17" s="513"/>
      <c r="O17" s="513"/>
      <c r="P17" s="513"/>
      <c r="Q17" s="514"/>
      <c r="R17" s="515" t="s">
        <v>158</v>
      </c>
      <c r="S17" s="516"/>
      <c r="T17" s="516"/>
      <c r="U17" s="516"/>
      <c r="V17" s="517"/>
      <c r="W17" s="518" t="s">
        <v>159</v>
      </c>
      <c r="X17" s="440"/>
      <c r="Y17" s="440"/>
      <c r="Z17" s="440"/>
      <c r="AA17" s="440"/>
      <c r="AB17" s="441"/>
      <c r="AC17" s="403">
        <v>12344</v>
      </c>
      <c r="AD17" s="404"/>
      <c r="AE17" s="404"/>
      <c r="AF17" s="404"/>
      <c r="AG17" s="405"/>
      <c r="AH17" s="403">
        <v>12404</v>
      </c>
      <c r="AI17" s="404"/>
      <c r="AJ17" s="404"/>
      <c r="AK17" s="404"/>
      <c r="AL17" s="406"/>
      <c r="AM17" s="496"/>
      <c r="AN17" s="401"/>
      <c r="AO17" s="401"/>
      <c r="AP17" s="401"/>
      <c r="AQ17" s="401"/>
      <c r="AR17" s="401"/>
      <c r="AS17" s="401"/>
      <c r="AT17" s="402"/>
      <c r="AU17" s="484"/>
      <c r="AV17" s="485"/>
      <c r="AW17" s="485"/>
      <c r="AX17" s="485"/>
      <c r="AY17" s="407" t="s">
        <v>160</v>
      </c>
      <c r="AZ17" s="408"/>
      <c r="BA17" s="408"/>
      <c r="BB17" s="408"/>
      <c r="BC17" s="408"/>
      <c r="BD17" s="408"/>
      <c r="BE17" s="408"/>
      <c r="BF17" s="408"/>
      <c r="BG17" s="408"/>
      <c r="BH17" s="408"/>
      <c r="BI17" s="408"/>
      <c r="BJ17" s="408"/>
      <c r="BK17" s="408"/>
      <c r="BL17" s="408"/>
      <c r="BM17" s="409"/>
      <c r="BN17" s="427">
        <v>6385768</v>
      </c>
      <c r="BO17" s="428"/>
      <c r="BP17" s="428"/>
      <c r="BQ17" s="428"/>
      <c r="BR17" s="428"/>
      <c r="BS17" s="428"/>
      <c r="BT17" s="428"/>
      <c r="BU17" s="429"/>
      <c r="BV17" s="427">
        <v>6056040</v>
      </c>
      <c r="BW17" s="428"/>
      <c r="BX17" s="428"/>
      <c r="BY17" s="428"/>
      <c r="BZ17" s="428"/>
      <c r="CA17" s="428"/>
      <c r="CB17" s="428"/>
      <c r="CC17" s="429"/>
      <c r="CD17" s="194"/>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79"/>
      <c r="DK17" s="179"/>
      <c r="DL17" s="179"/>
      <c r="DM17" s="179"/>
      <c r="DN17" s="179"/>
      <c r="DO17" s="179"/>
    </row>
    <row r="18" spans="1:119" ht="18.75" customHeight="1" thickBot="1" x14ac:dyDescent="0.2">
      <c r="A18" s="180"/>
      <c r="B18" s="489" t="s">
        <v>161</v>
      </c>
      <c r="C18" s="490"/>
      <c r="D18" s="490"/>
      <c r="E18" s="491"/>
      <c r="F18" s="491"/>
      <c r="G18" s="491"/>
      <c r="H18" s="491"/>
      <c r="I18" s="491"/>
      <c r="J18" s="491"/>
      <c r="K18" s="491"/>
      <c r="L18" s="492">
        <v>65.16</v>
      </c>
      <c r="M18" s="492"/>
      <c r="N18" s="492"/>
      <c r="O18" s="492"/>
      <c r="P18" s="492"/>
      <c r="Q18" s="492"/>
      <c r="R18" s="493"/>
      <c r="S18" s="493"/>
      <c r="T18" s="493"/>
      <c r="U18" s="493"/>
      <c r="V18" s="494"/>
      <c r="W18" s="508"/>
      <c r="X18" s="509"/>
      <c r="Y18" s="509"/>
      <c r="Z18" s="509"/>
      <c r="AA18" s="509"/>
      <c r="AB18" s="519"/>
      <c r="AC18" s="391">
        <v>68.2</v>
      </c>
      <c r="AD18" s="392"/>
      <c r="AE18" s="392"/>
      <c r="AF18" s="392"/>
      <c r="AG18" s="495"/>
      <c r="AH18" s="391">
        <v>67.400000000000006</v>
      </c>
      <c r="AI18" s="392"/>
      <c r="AJ18" s="392"/>
      <c r="AK18" s="392"/>
      <c r="AL18" s="393"/>
      <c r="AM18" s="496"/>
      <c r="AN18" s="401"/>
      <c r="AO18" s="401"/>
      <c r="AP18" s="401"/>
      <c r="AQ18" s="401"/>
      <c r="AR18" s="401"/>
      <c r="AS18" s="401"/>
      <c r="AT18" s="402"/>
      <c r="AU18" s="484"/>
      <c r="AV18" s="485"/>
      <c r="AW18" s="485"/>
      <c r="AX18" s="485"/>
      <c r="AY18" s="407" t="s">
        <v>162</v>
      </c>
      <c r="AZ18" s="408"/>
      <c r="BA18" s="408"/>
      <c r="BB18" s="408"/>
      <c r="BC18" s="408"/>
      <c r="BD18" s="408"/>
      <c r="BE18" s="408"/>
      <c r="BF18" s="408"/>
      <c r="BG18" s="408"/>
      <c r="BH18" s="408"/>
      <c r="BI18" s="408"/>
      <c r="BJ18" s="408"/>
      <c r="BK18" s="408"/>
      <c r="BL18" s="408"/>
      <c r="BM18" s="409"/>
      <c r="BN18" s="427">
        <v>6938104</v>
      </c>
      <c r="BO18" s="428"/>
      <c r="BP18" s="428"/>
      <c r="BQ18" s="428"/>
      <c r="BR18" s="428"/>
      <c r="BS18" s="428"/>
      <c r="BT18" s="428"/>
      <c r="BU18" s="429"/>
      <c r="BV18" s="427">
        <v>6747284</v>
      </c>
      <c r="BW18" s="428"/>
      <c r="BX18" s="428"/>
      <c r="BY18" s="428"/>
      <c r="BZ18" s="428"/>
      <c r="CA18" s="428"/>
      <c r="CB18" s="428"/>
      <c r="CC18" s="429"/>
      <c r="CD18" s="194"/>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79"/>
      <c r="DK18" s="179"/>
      <c r="DL18" s="179"/>
      <c r="DM18" s="179"/>
      <c r="DN18" s="179"/>
      <c r="DO18" s="179"/>
    </row>
    <row r="19" spans="1:119" ht="18.75" customHeight="1" thickBot="1" x14ac:dyDescent="0.2">
      <c r="A19" s="180"/>
      <c r="B19" s="489" t="s">
        <v>163</v>
      </c>
      <c r="C19" s="490"/>
      <c r="D19" s="490"/>
      <c r="E19" s="491"/>
      <c r="F19" s="491"/>
      <c r="G19" s="491"/>
      <c r="H19" s="491"/>
      <c r="I19" s="491"/>
      <c r="J19" s="491"/>
      <c r="K19" s="491"/>
      <c r="L19" s="497">
        <v>578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164</v>
      </c>
      <c r="AZ19" s="408"/>
      <c r="BA19" s="408"/>
      <c r="BB19" s="408"/>
      <c r="BC19" s="408"/>
      <c r="BD19" s="408"/>
      <c r="BE19" s="408"/>
      <c r="BF19" s="408"/>
      <c r="BG19" s="408"/>
      <c r="BH19" s="408"/>
      <c r="BI19" s="408"/>
      <c r="BJ19" s="408"/>
      <c r="BK19" s="408"/>
      <c r="BL19" s="408"/>
      <c r="BM19" s="409"/>
      <c r="BN19" s="427">
        <v>9220779</v>
      </c>
      <c r="BO19" s="428"/>
      <c r="BP19" s="428"/>
      <c r="BQ19" s="428"/>
      <c r="BR19" s="428"/>
      <c r="BS19" s="428"/>
      <c r="BT19" s="428"/>
      <c r="BU19" s="429"/>
      <c r="BV19" s="427">
        <v>9359819</v>
      </c>
      <c r="BW19" s="428"/>
      <c r="BX19" s="428"/>
      <c r="BY19" s="428"/>
      <c r="BZ19" s="428"/>
      <c r="CA19" s="428"/>
      <c r="CB19" s="428"/>
      <c r="CC19" s="429"/>
      <c r="CD19" s="194"/>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79"/>
      <c r="DK19" s="179"/>
      <c r="DL19" s="179"/>
      <c r="DM19" s="179"/>
      <c r="DN19" s="179"/>
      <c r="DO19" s="179"/>
    </row>
    <row r="20" spans="1:119" ht="18.75" customHeight="1" thickBot="1" x14ac:dyDescent="0.2">
      <c r="A20" s="180"/>
      <c r="B20" s="489" t="s">
        <v>165</v>
      </c>
      <c r="C20" s="490"/>
      <c r="D20" s="490"/>
      <c r="E20" s="491"/>
      <c r="F20" s="491"/>
      <c r="G20" s="491"/>
      <c r="H20" s="491"/>
      <c r="I20" s="491"/>
      <c r="J20" s="491"/>
      <c r="K20" s="491"/>
      <c r="L20" s="497">
        <v>14317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194"/>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79"/>
      <c r="DK20" s="179"/>
      <c r="DL20" s="179"/>
      <c r="DM20" s="179"/>
      <c r="DN20" s="179"/>
      <c r="DO20" s="179"/>
    </row>
    <row r="21" spans="1:119" ht="18.75" customHeight="1" x14ac:dyDescent="0.15">
      <c r="A21" s="180"/>
      <c r="B21" s="486" t="s">
        <v>166</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194"/>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79"/>
      <c r="DK21" s="179"/>
      <c r="DL21" s="179"/>
      <c r="DM21" s="179"/>
      <c r="DN21" s="179"/>
      <c r="DO21" s="179"/>
    </row>
    <row r="22" spans="1:119" ht="18.75" customHeight="1" thickBot="1" x14ac:dyDescent="0.2">
      <c r="A22" s="180"/>
      <c r="B22" s="456" t="s">
        <v>167</v>
      </c>
      <c r="C22" s="457"/>
      <c r="D22" s="458"/>
      <c r="E22" s="465" t="s">
        <v>1</v>
      </c>
      <c r="F22" s="440"/>
      <c r="G22" s="440"/>
      <c r="H22" s="440"/>
      <c r="I22" s="440"/>
      <c r="J22" s="440"/>
      <c r="K22" s="441"/>
      <c r="L22" s="465" t="s">
        <v>168</v>
      </c>
      <c r="M22" s="440"/>
      <c r="N22" s="440"/>
      <c r="O22" s="440"/>
      <c r="P22" s="441"/>
      <c r="Q22" s="450" t="s">
        <v>169</v>
      </c>
      <c r="R22" s="451"/>
      <c r="S22" s="451"/>
      <c r="T22" s="451"/>
      <c r="U22" s="451"/>
      <c r="V22" s="466"/>
      <c r="W22" s="468" t="s">
        <v>170</v>
      </c>
      <c r="X22" s="457"/>
      <c r="Y22" s="458"/>
      <c r="Z22" s="465" t="s">
        <v>1</v>
      </c>
      <c r="AA22" s="440"/>
      <c r="AB22" s="440"/>
      <c r="AC22" s="440"/>
      <c r="AD22" s="440"/>
      <c r="AE22" s="440"/>
      <c r="AF22" s="440"/>
      <c r="AG22" s="441"/>
      <c r="AH22" s="439" t="s">
        <v>171</v>
      </c>
      <c r="AI22" s="440"/>
      <c r="AJ22" s="440"/>
      <c r="AK22" s="440"/>
      <c r="AL22" s="441"/>
      <c r="AM22" s="439" t="s">
        <v>172</v>
      </c>
      <c r="AN22" s="445"/>
      <c r="AO22" s="445"/>
      <c r="AP22" s="445"/>
      <c r="AQ22" s="445"/>
      <c r="AR22" s="446"/>
      <c r="AS22" s="450" t="s">
        <v>169</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194"/>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79"/>
      <c r="DK22" s="179"/>
      <c r="DL22" s="179"/>
      <c r="DM22" s="179"/>
      <c r="DN22" s="179"/>
      <c r="DO22" s="179"/>
    </row>
    <row r="23" spans="1:119" ht="18.75" customHeight="1" x14ac:dyDescent="0.15">
      <c r="A23" s="180"/>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173</v>
      </c>
      <c r="AZ23" s="420"/>
      <c r="BA23" s="420"/>
      <c r="BB23" s="420"/>
      <c r="BC23" s="420"/>
      <c r="BD23" s="420"/>
      <c r="BE23" s="420"/>
      <c r="BF23" s="420"/>
      <c r="BG23" s="420"/>
      <c r="BH23" s="420"/>
      <c r="BI23" s="420"/>
      <c r="BJ23" s="420"/>
      <c r="BK23" s="420"/>
      <c r="BL23" s="420"/>
      <c r="BM23" s="421"/>
      <c r="BN23" s="427">
        <v>11178646</v>
      </c>
      <c r="BO23" s="428"/>
      <c r="BP23" s="428"/>
      <c r="BQ23" s="428"/>
      <c r="BR23" s="428"/>
      <c r="BS23" s="428"/>
      <c r="BT23" s="428"/>
      <c r="BU23" s="429"/>
      <c r="BV23" s="427">
        <v>11118688</v>
      </c>
      <c r="BW23" s="428"/>
      <c r="BX23" s="428"/>
      <c r="BY23" s="428"/>
      <c r="BZ23" s="428"/>
      <c r="CA23" s="428"/>
      <c r="CB23" s="428"/>
      <c r="CC23" s="429"/>
      <c r="CD23" s="194"/>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79"/>
      <c r="DK23" s="179"/>
      <c r="DL23" s="179"/>
      <c r="DM23" s="179"/>
      <c r="DN23" s="179"/>
      <c r="DO23" s="179"/>
    </row>
    <row r="24" spans="1:119" ht="18.75" customHeight="1" thickBot="1" x14ac:dyDescent="0.2">
      <c r="A24" s="180"/>
      <c r="B24" s="459"/>
      <c r="C24" s="460"/>
      <c r="D24" s="461"/>
      <c r="E24" s="400" t="s">
        <v>174</v>
      </c>
      <c r="F24" s="401"/>
      <c r="G24" s="401"/>
      <c r="H24" s="401"/>
      <c r="I24" s="401"/>
      <c r="J24" s="401"/>
      <c r="K24" s="402"/>
      <c r="L24" s="403">
        <v>1</v>
      </c>
      <c r="M24" s="404"/>
      <c r="N24" s="404"/>
      <c r="O24" s="404"/>
      <c r="P24" s="405"/>
      <c r="Q24" s="403">
        <v>7580</v>
      </c>
      <c r="R24" s="404"/>
      <c r="S24" s="404"/>
      <c r="T24" s="404"/>
      <c r="U24" s="404"/>
      <c r="V24" s="405"/>
      <c r="W24" s="469"/>
      <c r="X24" s="460"/>
      <c r="Y24" s="461"/>
      <c r="Z24" s="400" t="s">
        <v>175</v>
      </c>
      <c r="AA24" s="401"/>
      <c r="AB24" s="401"/>
      <c r="AC24" s="401"/>
      <c r="AD24" s="401"/>
      <c r="AE24" s="401"/>
      <c r="AF24" s="401"/>
      <c r="AG24" s="402"/>
      <c r="AH24" s="403">
        <v>204</v>
      </c>
      <c r="AI24" s="404"/>
      <c r="AJ24" s="404"/>
      <c r="AK24" s="404"/>
      <c r="AL24" s="405"/>
      <c r="AM24" s="403">
        <v>595680</v>
      </c>
      <c r="AN24" s="404"/>
      <c r="AO24" s="404"/>
      <c r="AP24" s="404"/>
      <c r="AQ24" s="404"/>
      <c r="AR24" s="405"/>
      <c r="AS24" s="403">
        <v>2920</v>
      </c>
      <c r="AT24" s="404"/>
      <c r="AU24" s="404"/>
      <c r="AV24" s="404"/>
      <c r="AW24" s="404"/>
      <c r="AX24" s="406"/>
      <c r="AY24" s="394" t="s">
        <v>176</v>
      </c>
      <c r="AZ24" s="395"/>
      <c r="BA24" s="395"/>
      <c r="BB24" s="395"/>
      <c r="BC24" s="395"/>
      <c r="BD24" s="395"/>
      <c r="BE24" s="395"/>
      <c r="BF24" s="395"/>
      <c r="BG24" s="395"/>
      <c r="BH24" s="395"/>
      <c r="BI24" s="395"/>
      <c r="BJ24" s="395"/>
      <c r="BK24" s="395"/>
      <c r="BL24" s="395"/>
      <c r="BM24" s="396"/>
      <c r="BN24" s="427">
        <v>10747656</v>
      </c>
      <c r="BO24" s="428"/>
      <c r="BP24" s="428"/>
      <c r="BQ24" s="428"/>
      <c r="BR24" s="428"/>
      <c r="BS24" s="428"/>
      <c r="BT24" s="428"/>
      <c r="BU24" s="429"/>
      <c r="BV24" s="427">
        <v>10692478</v>
      </c>
      <c r="BW24" s="428"/>
      <c r="BX24" s="428"/>
      <c r="BY24" s="428"/>
      <c r="BZ24" s="428"/>
      <c r="CA24" s="428"/>
      <c r="CB24" s="428"/>
      <c r="CC24" s="429"/>
      <c r="CD24" s="194"/>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79"/>
      <c r="DK24" s="179"/>
      <c r="DL24" s="179"/>
      <c r="DM24" s="179"/>
      <c r="DN24" s="179"/>
      <c r="DO24" s="179"/>
    </row>
    <row r="25" spans="1:119" s="179" customFormat="1" ht="18.75" customHeight="1" x14ac:dyDescent="0.15">
      <c r="A25" s="180"/>
      <c r="B25" s="459"/>
      <c r="C25" s="460"/>
      <c r="D25" s="461"/>
      <c r="E25" s="400" t="s">
        <v>177</v>
      </c>
      <c r="F25" s="401"/>
      <c r="G25" s="401"/>
      <c r="H25" s="401"/>
      <c r="I25" s="401"/>
      <c r="J25" s="401"/>
      <c r="K25" s="402"/>
      <c r="L25" s="403">
        <v>1</v>
      </c>
      <c r="M25" s="404"/>
      <c r="N25" s="404"/>
      <c r="O25" s="404"/>
      <c r="P25" s="405"/>
      <c r="Q25" s="403">
        <v>6400</v>
      </c>
      <c r="R25" s="404"/>
      <c r="S25" s="404"/>
      <c r="T25" s="404"/>
      <c r="U25" s="404"/>
      <c r="V25" s="405"/>
      <c r="W25" s="469"/>
      <c r="X25" s="460"/>
      <c r="Y25" s="461"/>
      <c r="Z25" s="400" t="s">
        <v>178</v>
      </c>
      <c r="AA25" s="401"/>
      <c r="AB25" s="401"/>
      <c r="AC25" s="401"/>
      <c r="AD25" s="401"/>
      <c r="AE25" s="401"/>
      <c r="AF25" s="401"/>
      <c r="AG25" s="402"/>
      <c r="AH25" s="403" t="s">
        <v>179</v>
      </c>
      <c r="AI25" s="404"/>
      <c r="AJ25" s="404"/>
      <c r="AK25" s="404"/>
      <c r="AL25" s="405"/>
      <c r="AM25" s="403" t="s">
        <v>179</v>
      </c>
      <c r="AN25" s="404"/>
      <c r="AO25" s="404"/>
      <c r="AP25" s="404"/>
      <c r="AQ25" s="404"/>
      <c r="AR25" s="405"/>
      <c r="AS25" s="403" t="s">
        <v>180</v>
      </c>
      <c r="AT25" s="404"/>
      <c r="AU25" s="404"/>
      <c r="AV25" s="404"/>
      <c r="AW25" s="404"/>
      <c r="AX25" s="406"/>
      <c r="AY25" s="419" t="s">
        <v>181</v>
      </c>
      <c r="AZ25" s="420"/>
      <c r="BA25" s="420"/>
      <c r="BB25" s="420"/>
      <c r="BC25" s="420"/>
      <c r="BD25" s="420"/>
      <c r="BE25" s="420"/>
      <c r="BF25" s="420"/>
      <c r="BG25" s="420"/>
      <c r="BH25" s="420"/>
      <c r="BI25" s="420"/>
      <c r="BJ25" s="420"/>
      <c r="BK25" s="420"/>
      <c r="BL25" s="420"/>
      <c r="BM25" s="421"/>
      <c r="BN25" s="422">
        <v>2888759</v>
      </c>
      <c r="BO25" s="423"/>
      <c r="BP25" s="423"/>
      <c r="BQ25" s="423"/>
      <c r="BR25" s="423"/>
      <c r="BS25" s="423"/>
      <c r="BT25" s="423"/>
      <c r="BU25" s="424"/>
      <c r="BV25" s="422">
        <v>2909639</v>
      </c>
      <c r="BW25" s="423"/>
      <c r="BX25" s="423"/>
      <c r="BY25" s="423"/>
      <c r="BZ25" s="423"/>
      <c r="CA25" s="423"/>
      <c r="CB25" s="423"/>
      <c r="CC25" s="424"/>
      <c r="CD25" s="194"/>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79" customFormat="1" ht="18.75" customHeight="1" x14ac:dyDescent="0.15">
      <c r="A26" s="180"/>
      <c r="B26" s="459"/>
      <c r="C26" s="460"/>
      <c r="D26" s="461"/>
      <c r="E26" s="400" t="s">
        <v>182</v>
      </c>
      <c r="F26" s="401"/>
      <c r="G26" s="401"/>
      <c r="H26" s="401"/>
      <c r="I26" s="401"/>
      <c r="J26" s="401"/>
      <c r="K26" s="402"/>
      <c r="L26" s="403">
        <v>1</v>
      </c>
      <c r="M26" s="404"/>
      <c r="N26" s="404"/>
      <c r="O26" s="404"/>
      <c r="P26" s="405"/>
      <c r="Q26" s="403">
        <v>5650</v>
      </c>
      <c r="R26" s="404"/>
      <c r="S26" s="404"/>
      <c r="T26" s="404"/>
      <c r="U26" s="404"/>
      <c r="V26" s="405"/>
      <c r="W26" s="469"/>
      <c r="X26" s="460"/>
      <c r="Y26" s="461"/>
      <c r="Z26" s="400" t="s">
        <v>183</v>
      </c>
      <c r="AA26" s="482"/>
      <c r="AB26" s="482"/>
      <c r="AC26" s="482"/>
      <c r="AD26" s="482"/>
      <c r="AE26" s="482"/>
      <c r="AF26" s="482"/>
      <c r="AG26" s="483"/>
      <c r="AH26" s="403">
        <v>10</v>
      </c>
      <c r="AI26" s="404"/>
      <c r="AJ26" s="404"/>
      <c r="AK26" s="404"/>
      <c r="AL26" s="405"/>
      <c r="AM26" s="403">
        <v>26440</v>
      </c>
      <c r="AN26" s="404"/>
      <c r="AO26" s="404"/>
      <c r="AP26" s="404"/>
      <c r="AQ26" s="404"/>
      <c r="AR26" s="405"/>
      <c r="AS26" s="403">
        <v>2644</v>
      </c>
      <c r="AT26" s="404"/>
      <c r="AU26" s="404"/>
      <c r="AV26" s="404"/>
      <c r="AW26" s="404"/>
      <c r="AX26" s="406"/>
      <c r="AY26" s="436" t="s">
        <v>184</v>
      </c>
      <c r="AZ26" s="437"/>
      <c r="BA26" s="437"/>
      <c r="BB26" s="437"/>
      <c r="BC26" s="437"/>
      <c r="BD26" s="437"/>
      <c r="BE26" s="437"/>
      <c r="BF26" s="437"/>
      <c r="BG26" s="437"/>
      <c r="BH26" s="437"/>
      <c r="BI26" s="437"/>
      <c r="BJ26" s="437"/>
      <c r="BK26" s="437"/>
      <c r="BL26" s="437"/>
      <c r="BM26" s="438"/>
      <c r="BN26" s="427" t="s">
        <v>179</v>
      </c>
      <c r="BO26" s="428"/>
      <c r="BP26" s="428"/>
      <c r="BQ26" s="428"/>
      <c r="BR26" s="428"/>
      <c r="BS26" s="428"/>
      <c r="BT26" s="428"/>
      <c r="BU26" s="429"/>
      <c r="BV26" s="427" t="s">
        <v>185</v>
      </c>
      <c r="BW26" s="428"/>
      <c r="BX26" s="428"/>
      <c r="BY26" s="428"/>
      <c r="BZ26" s="428"/>
      <c r="CA26" s="428"/>
      <c r="CB26" s="428"/>
      <c r="CC26" s="429"/>
      <c r="CD26" s="194"/>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0"/>
      <c r="B27" s="459"/>
      <c r="C27" s="460"/>
      <c r="D27" s="461"/>
      <c r="E27" s="400" t="s">
        <v>186</v>
      </c>
      <c r="F27" s="401"/>
      <c r="G27" s="401"/>
      <c r="H27" s="401"/>
      <c r="I27" s="401"/>
      <c r="J27" s="401"/>
      <c r="K27" s="402"/>
      <c r="L27" s="403">
        <v>1</v>
      </c>
      <c r="M27" s="404"/>
      <c r="N27" s="404"/>
      <c r="O27" s="404"/>
      <c r="P27" s="405"/>
      <c r="Q27" s="403">
        <v>3200</v>
      </c>
      <c r="R27" s="404"/>
      <c r="S27" s="404"/>
      <c r="T27" s="404"/>
      <c r="U27" s="404"/>
      <c r="V27" s="405"/>
      <c r="W27" s="469"/>
      <c r="X27" s="460"/>
      <c r="Y27" s="461"/>
      <c r="Z27" s="400" t="s">
        <v>187</v>
      </c>
      <c r="AA27" s="401"/>
      <c r="AB27" s="401"/>
      <c r="AC27" s="401"/>
      <c r="AD27" s="401"/>
      <c r="AE27" s="401"/>
      <c r="AF27" s="401"/>
      <c r="AG27" s="402"/>
      <c r="AH27" s="403">
        <v>36</v>
      </c>
      <c r="AI27" s="404"/>
      <c r="AJ27" s="404"/>
      <c r="AK27" s="404"/>
      <c r="AL27" s="405"/>
      <c r="AM27" s="403">
        <v>104508</v>
      </c>
      <c r="AN27" s="404"/>
      <c r="AO27" s="404"/>
      <c r="AP27" s="404"/>
      <c r="AQ27" s="404"/>
      <c r="AR27" s="405"/>
      <c r="AS27" s="403">
        <v>2903</v>
      </c>
      <c r="AT27" s="404"/>
      <c r="AU27" s="404"/>
      <c r="AV27" s="404"/>
      <c r="AW27" s="404"/>
      <c r="AX27" s="406"/>
      <c r="AY27" s="433" t="s">
        <v>188</v>
      </c>
      <c r="AZ27" s="434"/>
      <c r="BA27" s="434"/>
      <c r="BB27" s="434"/>
      <c r="BC27" s="434"/>
      <c r="BD27" s="434"/>
      <c r="BE27" s="434"/>
      <c r="BF27" s="434"/>
      <c r="BG27" s="434"/>
      <c r="BH27" s="434"/>
      <c r="BI27" s="434"/>
      <c r="BJ27" s="434"/>
      <c r="BK27" s="434"/>
      <c r="BL27" s="434"/>
      <c r="BM27" s="435"/>
      <c r="BN27" s="430">
        <v>1031153</v>
      </c>
      <c r="BO27" s="431"/>
      <c r="BP27" s="431"/>
      <c r="BQ27" s="431"/>
      <c r="BR27" s="431"/>
      <c r="BS27" s="431"/>
      <c r="BT27" s="431"/>
      <c r="BU27" s="432"/>
      <c r="BV27" s="430">
        <v>1011531</v>
      </c>
      <c r="BW27" s="431"/>
      <c r="BX27" s="431"/>
      <c r="BY27" s="431"/>
      <c r="BZ27" s="431"/>
      <c r="CA27" s="431"/>
      <c r="CB27" s="431"/>
      <c r="CC27" s="432"/>
      <c r="CD27" s="196"/>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79"/>
      <c r="DK27" s="179"/>
      <c r="DL27" s="179"/>
      <c r="DM27" s="179"/>
      <c r="DN27" s="179"/>
      <c r="DO27" s="179"/>
    </row>
    <row r="28" spans="1:119" ht="18.75" customHeight="1" x14ac:dyDescent="0.15">
      <c r="A28" s="180"/>
      <c r="B28" s="459"/>
      <c r="C28" s="460"/>
      <c r="D28" s="461"/>
      <c r="E28" s="400" t="s">
        <v>189</v>
      </c>
      <c r="F28" s="401"/>
      <c r="G28" s="401"/>
      <c r="H28" s="401"/>
      <c r="I28" s="401"/>
      <c r="J28" s="401"/>
      <c r="K28" s="402"/>
      <c r="L28" s="403">
        <v>1</v>
      </c>
      <c r="M28" s="404"/>
      <c r="N28" s="404"/>
      <c r="O28" s="404"/>
      <c r="P28" s="405"/>
      <c r="Q28" s="403">
        <v>2700</v>
      </c>
      <c r="R28" s="404"/>
      <c r="S28" s="404"/>
      <c r="T28" s="404"/>
      <c r="U28" s="404"/>
      <c r="V28" s="405"/>
      <c r="W28" s="469"/>
      <c r="X28" s="460"/>
      <c r="Y28" s="461"/>
      <c r="Z28" s="400" t="s">
        <v>190</v>
      </c>
      <c r="AA28" s="401"/>
      <c r="AB28" s="401"/>
      <c r="AC28" s="401"/>
      <c r="AD28" s="401"/>
      <c r="AE28" s="401"/>
      <c r="AF28" s="401"/>
      <c r="AG28" s="402"/>
      <c r="AH28" s="403" t="s">
        <v>185</v>
      </c>
      <c r="AI28" s="404"/>
      <c r="AJ28" s="404"/>
      <c r="AK28" s="404"/>
      <c r="AL28" s="405"/>
      <c r="AM28" s="403" t="s">
        <v>191</v>
      </c>
      <c r="AN28" s="404"/>
      <c r="AO28" s="404"/>
      <c r="AP28" s="404"/>
      <c r="AQ28" s="404"/>
      <c r="AR28" s="405"/>
      <c r="AS28" s="403" t="s">
        <v>179</v>
      </c>
      <c r="AT28" s="404"/>
      <c r="AU28" s="404"/>
      <c r="AV28" s="404"/>
      <c r="AW28" s="404"/>
      <c r="AX28" s="406"/>
      <c r="AY28" s="410" t="s">
        <v>192</v>
      </c>
      <c r="AZ28" s="411"/>
      <c r="BA28" s="411"/>
      <c r="BB28" s="412"/>
      <c r="BC28" s="419" t="s">
        <v>48</v>
      </c>
      <c r="BD28" s="420"/>
      <c r="BE28" s="420"/>
      <c r="BF28" s="420"/>
      <c r="BG28" s="420"/>
      <c r="BH28" s="420"/>
      <c r="BI28" s="420"/>
      <c r="BJ28" s="420"/>
      <c r="BK28" s="420"/>
      <c r="BL28" s="420"/>
      <c r="BM28" s="421"/>
      <c r="BN28" s="422">
        <v>1324902</v>
      </c>
      <c r="BO28" s="423"/>
      <c r="BP28" s="423"/>
      <c r="BQ28" s="423"/>
      <c r="BR28" s="423"/>
      <c r="BS28" s="423"/>
      <c r="BT28" s="423"/>
      <c r="BU28" s="424"/>
      <c r="BV28" s="422">
        <v>1740638</v>
      </c>
      <c r="BW28" s="423"/>
      <c r="BX28" s="423"/>
      <c r="BY28" s="423"/>
      <c r="BZ28" s="423"/>
      <c r="CA28" s="423"/>
      <c r="CB28" s="423"/>
      <c r="CC28" s="424"/>
      <c r="CD28" s="194"/>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79"/>
      <c r="DK28" s="179"/>
      <c r="DL28" s="179"/>
      <c r="DM28" s="179"/>
      <c r="DN28" s="179"/>
      <c r="DO28" s="179"/>
    </row>
    <row r="29" spans="1:119" ht="18.75" customHeight="1" x14ac:dyDescent="0.15">
      <c r="A29" s="180"/>
      <c r="B29" s="459"/>
      <c r="C29" s="460"/>
      <c r="D29" s="461"/>
      <c r="E29" s="400" t="s">
        <v>193</v>
      </c>
      <c r="F29" s="401"/>
      <c r="G29" s="401"/>
      <c r="H29" s="401"/>
      <c r="I29" s="401"/>
      <c r="J29" s="401"/>
      <c r="K29" s="402"/>
      <c r="L29" s="403">
        <v>14</v>
      </c>
      <c r="M29" s="404"/>
      <c r="N29" s="404"/>
      <c r="O29" s="404"/>
      <c r="P29" s="405"/>
      <c r="Q29" s="403">
        <v>2500</v>
      </c>
      <c r="R29" s="404"/>
      <c r="S29" s="404"/>
      <c r="T29" s="404"/>
      <c r="U29" s="404"/>
      <c r="V29" s="405"/>
      <c r="W29" s="470"/>
      <c r="X29" s="471"/>
      <c r="Y29" s="472"/>
      <c r="Z29" s="400" t="s">
        <v>194</v>
      </c>
      <c r="AA29" s="401"/>
      <c r="AB29" s="401"/>
      <c r="AC29" s="401"/>
      <c r="AD29" s="401"/>
      <c r="AE29" s="401"/>
      <c r="AF29" s="401"/>
      <c r="AG29" s="402"/>
      <c r="AH29" s="403">
        <v>240</v>
      </c>
      <c r="AI29" s="404"/>
      <c r="AJ29" s="404"/>
      <c r="AK29" s="404"/>
      <c r="AL29" s="405"/>
      <c r="AM29" s="403">
        <v>700188</v>
      </c>
      <c r="AN29" s="404"/>
      <c r="AO29" s="404"/>
      <c r="AP29" s="404"/>
      <c r="AQ29" s="404"/>
      <c r="AR29" s="405"/>
      <c r="AS29" s="403">
        <v>2917</v>
      </c>
      <c r="AT29" s="404"/>
      <c r="AU29" s="404"/>
      <c r="AV29" s="404"/>
      <c r="AW29" s="404"/>
      <c r="AX29" s="406"/>
      <c r="AY29" s="413"/>
      <c r="AZ29" s="414"/>
      <c r="BA29" s="414"/>
      <c r="BB29" s="415"/>
      <c r="BC29" s="407" t="s">
        <v>195</v>
      </c>
      <c r="BD29" s="408"/>
      <c r="BE29" s="408"/>
      <c r="BF29" s="408"/>
      <c r="BG29" s="408"/>
      <c r="BH29" s="408"/>
      <c r="BI29" s="408"/>
      <c r="BJ29" s="408"/>
      <c r="BK29" s="408"/>
      <c r="BL29" s="408"/>
      <c r="BM29" s="409"/>
      <c r="BN29" s="427">
        <v>5741</v>
      </c>
      <c r="BO29" s="428"/>
      <c r="BP29" s="428"/>
      <c r="BQ29" s="428"/>
      <c r="BR29" s="428"/>
      <c r="BS29" s="428"/>
      <c r="BT29" s="428"/>
      <c r="BU29" s="429"/>
      <c r="BV29" s="427">
        <v>5741</v>
      </c>
      <c r="BW29" s="428"/>
      <c r="BX29" s="428"/>
      <c r="BY29" s="428"/>
      <c r="BZ29" s="428"/>
      <c r="CA29" s="428"/>
      <c r="CB29" s="428"/>
      <c r="CC29" s="429"/>
      <c r="CD29" s="196"/>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79"/>
      <c r="DK29" s="179"/>
      <c r="DL29" s="179"/>
      <c r="DM29" s="179"/>
      <c r="DN29" s="179"/>
      <c r="DO29" s="179"/>
    </row>
    <row r="30" spans="1:119" ht="18.75" customHeight="1" thickBot="1" x14ac:dyDescent="0.2">
      <c r="A30" s="180"/>
      <c r="B30" s="462"/>
      <c r="C30" s="463"/>
      <c r="D30" s="464"/>
      <c r="E30" s="473"/>
      <c r="F30" s="474"/>
      <c r="G30" s="474"/>
      <c r="H30" s="474"/>
      <c r="I30" s="474"/>
      <c r="J30" s="474"/>
      <c r="K30" s="475"/>
      <c r="L30" s="476"/>
      <c r="M30" s="477"/>
      <c r="N30" s="477"/>
      <c r="O30" s="477"/>
      <c r="P30" s="478"/>
      <c r="Q30" s="476"/>
      <c r="R30" s="477"/>
      <c r="S30" s="477"/>
      <c r="T30" s="477"/>
      <c r="U30" s="477"/>
      <c r="V30" s="478"/>
      <c r="W30" s="479" t="s">
        <v>196</v>
      </c>
      <c r="X30" s="480"/>
      <c r="Y30" s="480"/>
      <c r="Z30" s="480"/>
      <c r="AA30" s="480"/>
      <c r="AB30" s="480"/>
      <c r="AC30" s="480"/>
      <c r="AD30" s="480"/>
      <c r="AE30" s="480"/>
      <c r="AF30" s="480"/>
      <c r="AG30" s="481"/>
      <c r="AH30" s="391">
        <v>97.3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392148</v>
      </c>
      <c r="BO30" s="431"/>
      <c r="BP30" s="431"/>
      <c r="BQ30" s="431"/>
      <c r="BR30" s="431"/>
      <c r="BS30" s="431"/>
      <c r="BT30" s="431"/>
      <c r="BU30" s="432"/>
      <c r="BV30" s="430">
        <v>754407</v>
      </c>
      <c r="BW30" s="431"/>
      <c r="BX30" s="431"/>
      <c r="BY30" s="431"/>
      <c r="BZ30" s="431"/>
      <c r="CA30" s="431"/>
      <c r="CB30" s="431"/>
      <c r="CC30" s="432"/>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197</v>
      </c>
      <c r="D32" s="207"/>
      <c r="E32" s="207"/>
      <c r="F32" s="204"/>
      <c r="G32" s="204"/>
      <c r="H32" s="204"/>
      <c r="I32" s="204"/>
      <c r="J32" s="204"/>
      <c r="K32" s="204"/>
      <c r="L32" s="204"/>
      <c r="M32" s="204"/>
      <c r="N32" s="204"/>
      <c r="O32" s="204"/>
      <c r="P32" s="204"/>
      <c r="Q32" s="204"/>
      <c r="R32" s="204"/>
      <c r="S32" s="204"/>
      <c r="T32" s="204"/>
      <c r="U32" s="204" t="s">
        <v>198</v>
      </c>
      <c r="V32" s="204"/>
      <c r="W32" s="204"/>
      <c r="X32" s="204"/>
      <c r="Y32" s="204"/>
      <c r="Z32" s="204"/>
      <c r="AA32" s="204"/>
      <c r="AB32" s="204"/>
      <c r="AC32" s="204"/>
      <c r="AD32" s="204"/>
      <c r="AE32" s="204"/>
      <c r="AF32" s="204"/>
      <c r="AG32" s="204"/>
      <c r="AH32" s="204"/>
      <c r="AI32" s="204"/>
      <c r="AJ32" s="204"/>
      <c r="AK32" s="204"/>
      <c r="AL32" s="204"/>
      <c r="AM32" s="208" t="s">
        <v>199</v>
      </c>
      <c r="AN32" s="204"/>
      <c r="AO32" s="204"/>
      <c r="AP32" s="204"/>
      <c r="AQ32" s="204"/>
      <c r="AR32" s="204"/>
      <c r="AS32" s="208"/>
      <c r="AT32" s="208"/>
      <c r="AU32" s="208"/>
      <c r="AV32" s="208"/>
      <c r="AW32" s="208"/>
      <c r="AX32" s="208"/>
      <c r="AY32" s="208"/>
      <c r="AZ32" s="208"/>
      <c r="BA32" s="208"/>
      <c r="BB32" s="204"/>
      <c r="BC32" s="208"/>
      <c r="BD32" s="204"/>
      <c r="BE32" s="208" t="s">
        <v>200</v>
      </c>
      <c r="BF32" s="204"/>
      <c r="BG32" s="204"/>
      <c r="BH32" s="204"/>
      <c r="BI32" s="204"/>
      <c r="BJ32" s="208"/>
      <c r="BK32" s="208"/>
      <c r="BL32" s="208"/>
      <c r="BM32" s="208"/>
      <c r="BN32" s="208"/>
      <c r="BO32" s="208"/>
      <c r="BP32" s="208"/>
      <c r="BQ32" s="208"/>
      <c r="BR32" s="204"/>
      <c r="BS32" s="204"/>
      <c r="BT32" s="204"/>
      <c r="BU32" s="204"/>
      <c r="BV32" s="204"/>
      <c r="BW32" s="204" t="s">
        <v>201</v>
      </c>
      <c r="BX32" s="204"/>
      <c r="BY32" s="204"/>
      <c r="BZ32" s="204"/>
      <c r="CA32" s="204"/>
      <c r="CB32" s="208"/>
      <c r="CC32" s="208"/>
      <c r="CD32" s="208"/>
      <c r="CE32" s="208"/>
      <c r="CF32" s="208"/>
      <c r="CG32" s="208"/>
      <c r="CH32" s="208"/>
      <c r="CI32" s="208"/>
      <c r="CJ32" s="208"/>
      <c r="CK32" s="208"/>
      <c r="CL32" s="208"/>
      <c r="CM32" s="208"/>
      <c r="CN32" s="208"/>
      <c r="CO32" s="208" t="s">
        <v>202</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390" t="s">
        <v>203</v>
      </c>
      <c r="D33" s="390"/>
      <c r="E33" s="389" t="s">
        <v>204</v>
      </c>
      <c r="F33" s="389"/>
      <c r="G33" s="389"/>
      <c r="H33" s="389"/>
      <c r="I33" s="389"/>
      <c r="J33" s="389"/>
      <c r="K33" s="389"/>
      <c r="L33" s="389"/>
      <c r="M33" s="389"/>
      <c r="N33" s="389"/>
      <c r="O33" s="389"/>
      <c r="P33" s="389"/>
      <c r="Q33" s="389"/>
      <c r="R33" s="389"/>
      <c r="S33" s="389"/>
      <c r="T33" s="209"/>
      <c r="U33" s="390" t="s">
        <v>205</v>
      </c>
      <c r="V33" s="390"/>
      <c r="W33" s="389" t="s">
        <v>206</v>
      </c>
      <c r="X33" s="389"/>
      <c r="Y33" s="389"/>
      <c r="Z33" s="389"/>
      <c r="AA33" s="389"/>
      <c r="AB33" s="389"/>
      <c r="AC33" s="389"/>
      <c r="AD33" s="389"/>
      <c r="AE33" s="389"/>
      <c r="AF33" s="389"/>
      <c r="AG33" s="389"/>
      <c r="AH33" s="389"/>
      <c r="AI33" s="389"/>
      <c r="AJ33" s="389"/>
      <c r="AK33" s="389"/>
      <c r="AL33" s="209"/>
      <c r="AM33" s="390" t="s">
        <v>207</v>
      </c>
      <c r="AN33" s="390"/>
      <c r="AO33" s="389" t="s">
        <v>206</v>
      </c>
      <c r="AP33" s="389"/>
      <c r="AQ33" s="389"/>
      <c r="AR33" s="389"/>
      <c r="AS33" s="389"/>
      <c r="AT33" s="389"/>
      <c r="AU33" s="389"/>
      <c r="AV33" s="389"/>
      <c r="AW33" s="389"/>
      <c r="AX33" s="389"/>
      <c r="AY33" s="389"/>
      <c r="AZ33" s="389"/>
      <c r="BA33" s="389"/>
      <c r="BB33" s="389"/>
      <c r="BC33" s="389"/>
      <c r="BD33" s="210"/>
      <c r="BE33" s="389" t="s">
        <v>208</v>
      </c>
      <c r="BF33" s="389"/>
      <c r="BG33" s="389" t="s">
        <v>209</v>
      </c>
      <c r="BH33" s="389"/>
      <c r="BI33" s="389"/>
      <c r="BJ33" s="389"/>
      <c r="BK33" s="389"/>
      <c r="BL33" s="389"/>
      <c r="BM33" s="389"/>
      <c r="BN33" s="389"/>
      <c r="BO33" s="389"/>
      <c r="BP33" s="389"/>
      <c r="BQ33" s="389"/>
      <c r="BR33" s="389"/>
      <c r="BS33" s="389"/>
      <c r="BT33" s="389"/>
      <c r="BU33" s="389"/>
      <c r="BV33" s="210"/>
      <c r="BW33" s="390" t="s">
        <v>208</v>
      </c>
      <c r="BX33" s="390"/>
      <c r="BY33" s="389" t="s">
        <v>210</v>
      </c>
      <c r="BZ33" s="389"/>
      <c r="CA33" s="389"/>
      <c r="CB33" s="389"/>
      <c r="CC33" s="389"/>
      <c r="CD33" s="389"/>
      <c r="CE33" s="389"/>
      <c r="CF33" s="389"/>
      <c r="CG33" s="389"/>
      <c r="CH33" s="389"/>
      <c r="CI33" s="389"/>
      <c r="CJ33" s="389"/>
      <c r="CK33" s="389"/>
      <c r="CL33" s="389"/>
      <c r="CM33" s="389"/>
      <c r="CN33" s="209"/>
      <c r="CO33" s="390" t="s">
        <v>205</v>
      </c>
      <c r="CP33" s="390"/>
      <c r="CQ33" s="389" t="s">
        <v>211</v>
      </c>
      <c r="CR33" s="389"/>
      <c r="CS33" s="389"/>
      <c r="CT33" s="389"/>
      <c r="CU33" s="389"/>
      <c r="CV33" s="389"/>
      <c r="CW33" s="389"/>
      <c r="CX33" s="389"/>
      <c r="CY33" s="389"/>
      <c r="CZ33" s="389"/>
      <c r="DA33" s="389"/>
      <c r="DB33" s="389"/>
      <c r="DC33" s="389"/>
      <c r="DD33" s="389"/>
      <c r="DE33" s="389"/>
      <c r="DF33" s="209"/>
      <c r="DG33" s="388" t="s">
        <v>212</v>
      </c>
      <c r="DH33" s="388"/>
      <c r="DI33" s="211"/>
      <c r="DJ33" s="179"/>
      <c r="DK33" s="179"/>
      <c r="DL33" s="179"/>
      <c r="DM33" s="179"/>
      <c r="DN33" s="179"/>
      <c r="DO33" s="179"/>
    </row>
    <row r="34" spans="1:119" ht="32.25" customHeight="1" x14ac:dyDescent="0.15">
      <c r="A34" s="180"/>
      <c r="B34" s="206"/>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07"/>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07"/>
      <c r="AM34" s="386">
        <f>IF(AO34="","",MAX(C34:D43,U34:V43)+1)</f>
        <v>6</v>
      </c>
      <c r="AN34" s="386"/>
      <c r="AO34" s="385" t="str">
        <f>IF('各会計、関係団体の財政状況及び健全化判断比率'!B31="","",'各会計、関係団体の財政状況及び健全化判断比率'!B31)</f>
        <v>上水道事業特別会計</v>
      </c>
      <c r="AP34" s="385"/>
      <c r="AQ34" s="385"/>
      <c r="AR34" s="385"/>
      <c r="AS34" s="385"/>
      <c r="AT34" s="385"/>
      <c r="AU34" s="385"/>
      <c r="AV34" s="385"/>
      <c r="AW34" s="385"/>
      <c r="AX34" s="385"/>
      <c r="AY34" s="385"/>
      <c r="AZ34" s="385"/>
      <c r="BA34" s="385"/>
      <c r="BB34" s="385"/>
      <c r="BC34" s="385"/>
      <c r="BD34" s="207"/>
      <c r="BE34" s="386">
        <f>IF(BG34="","",MAX(C34:D43,U34:V43,AM34:AN43)+1)</f>
        <v>7</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07"/>
      <c r="BW34" s="386">
        <f>IF(BY34="","",MAX(C34:D43,U34:V43,AM34:AN43,BE34:BF43)+1)</f>
        <v>10</v>
      </c>
      <c r="BX34" s="386"/>
      <c r="BY34" s="385" t="str">
        <f>IF('各会計、関係団体の財政状況及び健全化判断比率'!B68="","",'各会計、関係団体の財政状況及び健全化判断比率'!B68)</f>
        <v>静岡県市町総合事務組合</v>
      </c>
      <c r="BZ34" s="385"/>
      <c r="CA34" s="385"/>
      <c r="CB34" s="385"/>
      <c r="CC34" s="385"/>
      <c r="CD34" s="385"/>
      <c r="CE34" s="385"/>
      <c r="CF34" s="385"/>
      <c r="CG34" s="385"/>
      <c r="CH34" s="385"/>
      <c r="CI34" s="385"/>
      <c r="CJ34" s="385"/>
      <c r="CK34" s="385"/>
      <c r="CL34" s="385"/>
      <c r="CM34" s="385"/>
      <c r="CN34" s="207"/>
      <c r="CO34" s="386">
        <f>IF(CQ34="","",MAX(C34:D43,U34:V43,AM34:AN43,BE34:BF43,BW34:BX43)+1)</f>
        <v>20</v>
      </c>
      <c r="CP34" s="386"/>
      <c r="CQ34" s="385" t="str">
        <f>IF('各会計、関係団体の財政状況及び健全化判断比率'!BS7="","",'各会計、関係団体の財政状況及び健全化判断比率'!BS7)</f>
        <v>酪農王国</v>
      </c>
      <c r="CR34" s="385"/>
      <c r="CS34" s="385"/>
      <c r="CT34" s="385"/>
      <c r="CU34" s="385"/>
      <c r="CV34" s="385"/>
      <c r="CW34" s="385"/>
      <c r="CX34" s="385"/>
      <c r="CY34" s="385"/>
      <c r="CZ34" s="385"/>
      <c r="DA34" s="385"/>
      <c r="DB34" s="385"/>
      <c r="DC34" s="385"/>
      <c r="DD34" s="385"/>
      <c r="DE34" s="385"/>
      <c r="DF34" s="204"/>
      <c r="DG34" s="387" t="str">
        <f>IF('各会計、関係団体の財政状況及び健全化判断比率'!BR7="","",'各会計、関係団体の財政状況及び健全化判断比率'!BR7)</f>
        <v/>
      </c>
      <c r="DH34" s="387"/>
      <c r="DI34" s="211"/>
      <c r="DJ34" s="179"/>
      <c r="DK34" s="179"/>
      <c r="DL34" s="179"/>
      <c r="DM34" s="179"/>
      <c r="DN34" s="179"/>
      <c r="DO34" s="179"/>
    </row>
    <row r="35" spans="1:119" ht="32.25" customHeight="1" x14ac:dyDescent="0.15">
      <c r="A35" s="180"/>
      <c r="B35" s="206"/>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07"/>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07"/>
      <c r="AM35" s="386" t="str">
        <f t="shared" ref="AM35:AM43" si="0">IF(AO35="","",AM34+1)</f>
        <v/>
      </c>
      <c r="AN35" s="386"/>
      <c r="AO35" s="385"/>
      <c r="AP35" s="385"/>
      <c r="AQ35" s="385"/>
      <c r="AR35" s="385"/>
      <c r="AS35" s="385"/>
      <c r="AT35" s="385"/>
      <c r="AU35" s="385"/>
      <c r="AV35" s="385"/>
      <c r="AW35" s="385"/>
      <c r="AX35" s="385"/>
      <c r="AY35" s="385"/>
      <c r="AZ35" s="385"/>
      <c r="BA35" s="385"/>
      <c r="BB35" s="385"/>
      <c r="BC35" s="385"/>
      <c r="BD35" s="207"/>
      <c r="BE35" s="386">
        <f t="shared" ref="BE35:BE43" si="1">IF(BG35="","",BE34+1)</f>
        <v>8</v>
      </c>
      <c r="BF35" s="386"/>
      <c r="BG35" s="385" t="str">
        <f>IF('各会計、関係団体の財政状況及び健全化判断比率'!B33="","",'各会計、関係団体の財政状況及び健全化判断比率'!B33)</f>
        <v>下水道事業特別会計</v>
      </c>
      <c r="BH35" s="385"/>
      <c r="BI35" s="385"/>
      <c r="BJ35" s="385"/>
      <c r="BK35" s="385"/>
      <c r="BL35" s="385"/>
      <c r="BM35" s="385"/>
      <c r="BN35" s="385"/>
      <c r="BO35" s="385"/>
      <c r="BP35" s="385"/>
      <c r="BQ35" s="385"/>
      <c r="BR35" s="385"/>
      <c r="BS35" s="385"/>
      <c r="BT35" s="385"/>
      <c r="BU35" s="385"/>
      <c r="BV35" s="207"/>
      <c r="BW35" s="386">
        <f t="shared" ref="BW35:BW43" si="2">IF(BY35="","",BW34+1)</f>
        <v>11</v>
      </c>
      <c r="BX35" s="386"/>
      <c r="BY35" s="385" t="str">
        <f>IF('各会計、関係団体の財政状況及び健全化判断比率'!B69="","",'各会計、関係団体の財政状況及び健全化判断比率'!B69)</f>
        <v>三島函南広域行政組合</v>
      </c>
      <c r="BZ35" s="385"/>
      <c r="CA35" s="385"/>
      <c r="CB35" s="385"/>
      <c r="CC35" s="385"/>
      <c r="CD35" s="385"/>
      <c r="CE35" s="385"/>
      <c r="CF35" s="385"/>
      <c r="CG35" s="385"/>
      <c r="CH35" s="385"/>
      <c r="CI35" s="385"/>
      <c r="CJ35" s="385"/>
      <c r="CK35" s="385"/>
      <c r="CL35" s="385"/>
      <c r="CM35" s="385"/>
      <c r="CN35" s="207"/>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04"/>
      <c r="DG35" s="387" t="str">
        <f>IF('各会計、関係団体の財政状況及び健全化判断比率'!BR8="","",'各会計、関係団体の財政状況及び健全化判断比率'!BR8)</f>
        <v/>
      </c>
      <c r="DH35" s="387"/>
      <c r="DI35" s="211"/>
      <c r="DJ35" s="179"/>
      <c r="DK35" s="179"/>
      <c r="DL35" s="179"/>
      <c r="DM35" s="179"/>
      <c r="DN35" s="179"/>
      <c r="DO35" s="179"/>
    </row>
    <row r="36" spans="1:119" ht="32.25" customHeight="1" x14ac:dyDescent="0.15">
      <c r="A36" s="180"/>
      <c r="B36" s="206"/>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07"/>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07"/>
      <c r="AM36" s="386" t="str">
        <f t="shared" si="0"/>
        <v/>
      </c>
      <c r="AN36" s="386"/>
      <c r="AO36" s="385"/>
      <c r="AP36" s="385"/>
      <c r="AQ36" s="385"/>
      <c r="AR36" s="385"/>
      <c r="AS36" s="385"/>
      <c r="AT36" s="385"/>
      <c r="AU36" s="385"/>
      <c r="AV36" s="385"/>
      <c r="AW36" s="385"/>
      <c r="AX36" s="385"/>
      <c r="AY36" s="385"/>
      <c r="AZ36" s="385"/>
      <c r="BA36" s="385"/>
      <c r="BB36" s="385"/>
      <c r="BC36" s="385"/>
      <c r="BD36" s="207"/>
      <c r="BE36" s="386">
        <f t="shared" si="1"/>
        <v>9</v>
      </c>
      <c r="BF36" s="386"/>
      <c r="BG36" s="385" t="str">
        <f>IF('各会計、関係団体の財政状況及び健全化判断比率'!B34="","",'各会計、関係団体の財政状況及び健全化判断比率'!B34)</f>
        <v>農業集落排水事業特別会計</v>
      </c>
      <c r="BH36" s="385"/>
      <c r="BI36" s="385"/>
      <c r="BJ36" s="385"/>
      <c r="BK36" s="385"/>
      <c r="BL36" s="385"/>
      <c r="BM36" s="385"/>
      <c r="BN36" s="385"/>
      <c r="BO36" s="385"/>
      <c r="BP36" s="385"/>
      <c r="BQ36" s="385"/>
      <c r="BR36" s="385"/>
      <c r="BS36" s="385"/>
      <c r="BT36" s="385"/>
      <c r="BU36" s="385"/>
      <c r="BV36" s="207"/>
      <c r="BW36" s="386">
        <f t="shared" si="2"/>
        <v>12</v>
      </c>
      <c r="BX36" s="386"/>
      <c r="BY36" s="385" t="str">
        <f>IF('各会計、関係団体の財政状況及び健全化判断比率'!B70="","",'各会計、関係団体の財政状況及び健全化判断比率'!B70)</f>
        <v>駿豆学園管理組合</v>
      </c>
      <c r="BZ36" s="385"/>
      <c r="CA36" s="385"/>
      <c r="CB36" s="385"/>
      <c r="CC36" s="385"/>
      <c r="CD36" s="385"/>
      <c r="CE36" s="385"/>
      <c r="CF36" s="385"/>
      <c r="CG36" s="385"/>
      <c r="CH36" s="385"/>
      <c r="CI36" s="385"/>
      <c r="CJ36" s="385"/>
      <c r="CK36" s="385"/>
      <c r="CL36" s="385"/>
      <c r="CM36" s="385"/>
      <c r="CN36" s="207"/>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04"/>
      <c r="DG36" s="387" t="str">
        <f>IF('各会計、関係団体の財政状況及び健全化判断比率'!BR9="","",'各会計、関係団体の財政状況及び健全化判断比率'!BR9)</f>
        <v/>
      </c>
      <c r="DH36" s="387"/>
      <c r="DI36" s="211"/>
      <c r="DJ36" s="179"/>
      <c r="DK36" s="179"/>
      <c r="DL36" s="179"/>
      <c r="DM36" s="179"/>
      <c r="DN36" s="179"/>
      <c r="DO36" s="179"/>
    </row>
    <row r="37" spans="1:119" ht="32.25" customHeight="1" x14ac:dyDescent="0.15">
      <c r="A37" s="180"/>
      <c r="B37" s="206"/>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07"/>
      <c r="U37" s="386" t="str">
        <f t="shared" si="4"/>
        <v/>
      </c>
      <c r="V37" s="386"/>
      <c r="W37" s="385"/>
      <c r="X37" s="385"/>
      <c r="Y37" s="385"/>
      <c r="Z37" s="385"/>
      <c r="AA37" s="385"/>
      <c r="AB37" s="385"/>
      <c r="AC37" s="385"/>
      <c r="AD37" s="385"/>
      <c r="AE37" s="385"/>
      <c r="AF37" s="385"/>
      <c r="AG37" s="385"/>
      <c r="AH37" s="385"/>
      <c r="AI37" s="385"/>
      <c r="AJ37" s="385"/>
      <c r="AK37" s="385"/>
      <c r="AL37" s="207"/>
      <c r="AM37" s="386" t="str">
        <f t="shared" si="0"/>
        <v/>
      </c>
      <c r="AN37" s="386"/>
      <c r="AO37" s="385"/>
      <c r="AP37" s="385"/>
      <c r="AQ37" s="385"/>
      <c r="AR37" s="385"/>
      <c r="AS37" s="385"/>
      <c r="AT37" s="385"/>
      <c r="AU37" s="385"/>
      <c r="AV37" s="385"/>
      <c r="AW37" s="385"/>
      <c r="AX37" s="385"/>
      <c r="AY37" s="385"/>
      <c r="AZ37" s="385"/>
      <c r="BA37" s="385"/>
      <c r="BB37" s="385"/>
      <c r="BC37" s="385"/>
      <c r="BD37" s="207"/>
      <c r="BE37" s="386" t="str">
        <f t="shared" si="1"/>
        <v/>
      </c>
      <c r="BF37" s="386"/>
      <c r="BG37" s="385"/>
      <c r="BH37" s="385"/>
      <c r="BI37" s="385"/>
      <c r="BJ37" s="385"/>
      <c r="BK37" s="385"/>
      <c r="BL37" s="385"/>
      <c r="BM37" s="385"/>
      <c r="BN37" s="385"/>
      <c r="BO37" s="385"/>
      <c r="BP37" s="385"/>
      <c r="BQ37" s="385"/>
      <c r="BR37" s="385"/>
      <c r="BS37" s="385"/>
      <c r="BT37" s="385"/>
      <c r="BU37" s="385"/>
      <c r="BV37" s="207"/>
      <c r="BW37" s="386">
        <f t="shared" si="2"/>
        <v>13</v>
      </c>
      <c r="BX37" s="386"/>
      <c r="BY37" s="385" t="str">
        <f>IF('各会計、関係団体の財政状況及び健全化判断比率'!B71="","",'各会計、関係団体の財政状況及び健全化判断比率'!B71)</f>
        <v>駿東伊豆消防組合</v>
      </c>
      <c r="BZ37" s="385"/>
      <c r="CA37" s="385"/>
      <c r="CB37" s="385"/>
      <c r="CC37" s="385"/>
      <c r="CD37" s="385"/>
      <c r="CE37" s="385"/>
      <c r="CF37" s="385"/>
      <c r="CG37" s="385"/>
      <c r="CH37" s="385"/>
      <c r="CI37" s="385"/>
      <c r="CJ37" s="385"/>
      <c r="CK37" s="385"/>
      <c r="CL37" s="385"/>
      <c r="CM37" s="385"/>
      <c r="CN37" s="207"/>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04"/>
      <c r="DG37" s="387" t="str">
        <f>IF('各会計、関係団体の財政状況及び健全化判断比率'!BR10="","",'各会計、関係団体の財政状況及び健全化判断比率'!BR10)</f>
        <v/>
      </c>
      <c r="DH37" s="387"/>
      <c r="DI37" s="211"/>
      <c r="DJ37" s="179"/>
      <c r="DK37" s="179"/>
      <c r="DL37" s="179"/>
      <c r="DM37" s="179"/>
      <c r="DN37" s="179"/>
      <c r="DO37" s="179"/>
    </row>
    <row r="38" spans="1:119" ht="32.25" customHeight="1" x14ac:dyDescent="0.15">
      <c r="A38" s="180"/>
      <c r="B38" s="206"/>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07"/>
      <c r="U38" s="386" t="str">
        <f t="shared" si="4"/>
        <v/>
      </c>
      <c r="V38" s="386"/>
      <c r="W38" s="385"/>
      <c r="X38" s="385"/>
      <c r="Y38" s="385"/>
      <c r="Z38" s="385"/>
      <c r="AA38" s="385"/>
      <c r="AB38" s="385"/>
      <c r="AC38" s="385"/>
      <c r="AD38" s="385"/>
      <c r="AE38" s="385"/>
      <c r="AF38" s="385"/>
      <c r="AG38" s="385"/>
      <c r="AH38" s="385"/>
      <c r="AI38" s="385"/>
      <c r="AJ38" s="385"/>
      <c r="AK38" s="385"/>
      <c r="AL38" s="207"/>
      <c r="AM38" s="386" t="str">
        <f t="shared" si="0"/>
        <v/>
      </c>
      <c r="AN38" s="386"/>
      <c r="AO38" s="385"/>
      <c r="AP38" s="385"/>
      <c r="AQ38" s="385"/>
      <c r="AR38" s="385"/>
      <c r="AS38" s="385"/>
      <c r="AT38" s="385"/>
      <c r="AU38" s="385"/>
      <c r="AV38" s="385"/>
      <c r="AW38" s="385"/>
      <c r="AX38" s="385"/>
      <c r="AY38" s="385"/>
      <c r="AZ38" s="385"/>
      <c r="BA38" s="385"/>
      <c r="BB38" s="385"/>
      <c r="BC38" s="385"/>
      <c r="BD38" s="207"/>
      <c r="BE38" s="386" t="str">
        <f t="shared" si="1"/>
        <v/>
      </c>
      <c r="BF38" s="386"/>
      <c r="BG38" s="385"/>
      <c r="BH38" s="385"/>
      <c r="BI38" s="385"/>
      <c r="BJ38" s="385"/>
      <c r="BK38" s="385"/>
      <c r="BL38" s="385"/>
      <c r="BM38" s="385"/>
      <c r="BN38" s="385"/>
      <c r="BO38" s="385"/>
      <c r="BP38" s="385"/>
      <c r="BQ38" s="385"/>
      <c r="BR38" s="385"/>
      <c r="BS38" s="385"/>
      <c r="BT38" s="385"/>
      <c r="BU38" s="385"/>
      <c r="BV38" s="207"/>
      <c r="BW38" s="386">
        <f t="shared" si="2"/>
        <v>14</v>
      </c>
      <c r="BX38" s="386"/>
      <c r="BY38" s="385" t="str">
        <f>IF('各会計、関係団体の財政状況及び健全化判断比率'!B72="","",'各会計、関係団体の財政状況及び健全化判断比率'!B72)</f>
        <v>静岡県後期高齢者医療広域連合</v>
      </c>
      <c r="BZ38" s="385"/>
      <c r="CA38" s="385"/>
      <c r="CB38" s="385"/>
      <c r="CC38" s="385"/>
      <c r="CD38" s="385"/>
      <c r="CE38" s="385"/>
      <c r="CF38" s="385"/>
      <c r="CG38" s="385"/>
      <c r="CH38" s="385"/>
      <c r="CI38" s="385"/>
      <c r="CJ38" s="385"/>
      <c r="CK38" s="385"/>
      <c r="CL38" s="385"/>
      <c r="CM38" s="385"/>
      <c r="CN38" s="207"/>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04"/>
      <c r="DG38" s="387" t="str">
        <f>IF('各会計、関係団体の財政状況及び健全化判断比率'!BR11="","",'各会計、関係団体の財政状況及び健全化判断比率'!BR11)</f>
        <v/>
      </c>
      <c r="DH38" s="387"/>
      <c r="DI38" s="211"/>
      <c r="DJ38" s="179"/>
      <c r="DK38" s="179"/>
      <c r="DL38" s="179"/>
      <c r="DM38" s="179"/>
      <c r="DN38" s="179"/>
      <c r="DO38" s="179"/>
    </row>
    <row r="39" spans="1:119" ht="32.25" customHeight="1" x14ac:dyDescent="0.15">
      <c r="A39" s="180"/>
      <c r="B39" s="206"/>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07"/>
      <c r="U39" s="386" t="str">
        <f t="shared" si="4"/>
        <v/>
      </c>
      <c r="V39" s="386"/>
      <c r="W39" s="385"/>
      <c r="X39" s="385"/>
      <c r="Y39" s="385"/>
      <c r="Z39" s="385"/>
      <c r="AA39" s="385"/>
      <c r="AB39" s="385"/>
      <c r="AC39" s="385"/>
      <c r="AD39" s="385"/>
      <c r="AE39" s="385"/>
      <c r="AF39" s="385"/>
      <c r="AG39" s="385"/>
      <c r="AH39" s="385"/>
      <c r="AI39" s="385"/>
      <c r="AJ39" s="385"/>
      <c r="AK39" s="385"/>
      <c r="AL39" s="207"/>
      <c r="AM39" s="386" t="str">
        <f t="shared" si="0"/>
        <v/>
      </c>
      <c r="AN39" s="386"/>
      <c r="AO39" s="385"/>
      <c r="AP39" s="385"/>
      <c r="AQ39" s="385"/>
      <c r="AR39" s="385"/>
      <c r="AS39" s="385"/>
      <c r="AT39" s="385"/>
      <c r="AU39" s="385"/>
      <c r="AV39" s="385"/>
      <c r="AW39" s="385"/>
      <c r="AX39" s="385"/>
      <c r="AY39" s="385"/>
      <c r="AZ39" s="385"/>
      <c r="BA39" s="385"/>
      <c r="BB39" s="385"/>
      <c r="BC39" s="385"/>
      <c r="BD39" s="207"/>
      <c r="BE39" s="386" t="str">
        <f t="shared" si="1"/>
        <v/>
      </c>
      <c r="BF39" s="386"/>
      <c r="BG39" s="385"/>
      <c r="BH39" s="385"/>
      <c r="BI39" s="385"/>
      <c r="BJ39" s="385"/>
      <c r="BK39" s="385"/>
      <c r="BL39" s="385"/>
      <c r="BM39" s="385"/>
      <c r="BN39" s="385"/>
      <c r="BO39" s="385"/>
      <c r="BP39" s="385"/>
      <c r="BQ39" s="385"/>
      <c r="BR39" s="385"/>
      <c r="BS39" s="385"/>
      <c r="BT39" s="385"/>
      <c r="BU39" s="385"/>
      <c r="BV39" s="207"/>
      <c r="BW39" s="386">
        <f t="shared" si="2"/>
        <v>15</v>
      </c>
      <c r="BX39" s="386"/>
      <c r="BY39" s="385" t="str">
        <f>IF('各会計、関係団体の財政状況及び健全化判断比率'!B73="","",'各会計、関係団体の財政状況及び健全化判断比率'!B73)</f>
        <v>静岡地方税滞納整理機構</v>
      </c>
      <c r="BZ39" s="385"/>
      <c r="CA39" s="385"/>
      <c r="CB39" s="385"/>
      <c r="CC39" s="385"/>
      <c r="CD39" s="385"/>
      <c r="CE39" s="385"/>
      <c r="CF39" s="385"/>
      <c r="CG39" s="385"/>
      <c r="CH39" s="385"/>
      <c r="CI39" s="385"/>
      <c r="CJ39" s="385"/>
      <c r="CK39" s="385"/>
      <c r="CL39" s="385"/>
      <c r="CM39" s="385"/>
      <c r="CN39" s="207"/>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04"/>
      <c r="DG39" s="387" t="str">
        <f>IF('各会計、関係団体の財政状況及び健全化判断比率'!BR12="","",'各会計、関係団体の財政状況及び健全化判断比率'!BR12)</f>
        <v/>
      </c>
      <c r="DH39" s="387"/>
      <c r="DI39" s="211"/>
      <c r="DJ39" s="179"/>
      <c r="DK39" s="179"/>
      <c r="DL39" s="179"/>
      <c r="DM39" s="179"/>
      <c r="DN39" s="179"/>
      <c r="DO39" s="179"/>
    </row>
    <row r="40" spans="1:119" ht="32.25" customHeight="1" x14ac:dyDescent="0.15">
      <c r="A40" s="180"/>
      <c r="B40" s="206"/>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07"/>
      <c r="U40" s="386" t="str">
        <f t="shared" si="4"/>
        <v/>
      </c>
      <c r="V40" s="386"/>
      <c r="W40" s="385"/>
      <c r="X40" s="385"/>
      <c r="Y40" s="385"/>
      <c r="Z40" s="385"/>
      <c r="AA40" s="385"/>
      <c r="AB40" s="385"/>
      <c r="AC40" s="385"/>
      <c r="AD40" s="385"/>
      <c r="AE40" s="385"/>
      <c r="AF40" s="385"/>
      <c r="AG40" s="385"/>
      <c r="AH40" s="385"/>
      <c r="AI40" s="385"/>
      <c r="AJ40" s="385"/>
      <c r="AK40" s="385"/>
      <c r="AL40" s="207"/>
      <c r="AM40" s="386" t="str">
        <f t="shared" si="0"/>
        <v/>
      </c>
      <c r="AN40" s="386"/>
      <c r="AO40" s="385"/>
      <c r="AP40" s="385"/>
      <c r="AQ40" s="385"/>
      <c r="AR40" s="385"/>
      <c r="AS40" s="385"/>
      <c r="AT40" s="385"/>
      <c r="AU40" s="385"/>
      <c r="AV40" s="385"/>
      <c r="AW40" s="385"/>
      <c r="AX40" s="385"/>
      <c r="AY40" s="385"/>
      <c r="AZ40" s="385"/>
      <c r="BA40" s="385"/>
      <c r="BB40" s="385"/>
      <c r="BC40" s="385"/>
      <c r="BD40" s="207"/>
      <c r="BE40" s="386" t="str">
        <f t="shared" si="1"/>
        <v/>
      </c>
      <c r="BF40" s="386"/>
      <c r="BG40" s="385"/>
      <c r="BH40" s="385"/>
      <c r="BI40" s="385"/>
      <c r="BJ40" s="385"/>
      <c r="BK40" s="385"/>
      <c r="BL40" s="385"/>
      <c r="BM40" s="385"/>
      <c r="BN40" s="385"/>
      <c r="BO40" s="385"/>
      <c r="BP40" s="385"/>
      <c r="BQ40" s="385"/>
      <c r="BR40" s="385"/>
      <c r="BS40" s="385"/>
      <c r="BT40" s="385"/>
      <c r="BU40" s="385"/>
      <c r="BV40" s="207"/>
      <c r="BW40" s="386">
        <f t="shared" si="2"/>
        <v>16</v>
      </c>
      <c r="BX40" s="386"/>
      <c r="BY40" s="385" t="str">
        <f>IF('各会計、関係団体の財政状況及び健全化判断比率'!B74="","",'各会計、関係団体の財政状況及び健全化判断比率'!B74)</f>
        <v>箱根山御山組合</v>
      </c>
      <c r="BZ40" s="385"/>
      <c r="CA40" s="385"/>
      <c r="CB40" s="385"/>
      <c r="CC40" s="385"/>
      <c r="CD40" s="385"/>
      <c r="CE40" s="385"/>
      <c r="CF40" s="385"/>
      <c r="CG40" s="385"/>
      <c r="CH40" s="385"/>
      <c r="CI40" s="385"/>
      <c r="CJ40" s="385"/>
      <c r="CK40" s="385"/>
      <c r="CL40" s="385"/>
      <c r="CM40" s="385"/>
      <c r="CN40" s="207"/>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04"/>
      <c r="DG40" s="387" t="str">
        <f>IF('各会計、関係団体の財政状況及び健全化判断比率'!BR13="","",'各会計、関係団体の財政状況及び健全化判断比率'!BR13)</f>
        <v/>
      </c>
      <c r="DH40" s="387"/>
      <c r="DI40" s="211"/>
      <c r="DJ40" s="179"/>
      <c r="DK40" s="179"/>
      <c r="DL40" s="179"/>
      <c r="DM40" s="179"/>
      <c r="DN40" s="179"/>
      <c r="DO40" s="179"/>
    </row>
    <row r="41" spans="1:119" ht="32.25" customHeight="1" x14ac:dyDescent="0.15">
      <c r="A41" s="180"/>
      <c r="B41" s="206"/>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07"/>
      <c r="U41" s="386" t="str">
        <f t="shared" si="4"/>
        <v/>
      </c>
      <c r="V41" s="386"/>
      <c r="W41" s="385"/>
      <c r="X41" s="385"/>
      <c r="Y41" s="385"/>
      <c r="Z41" s="385"/>
      <c r="AA41" s="385"/>
      <c r="AB41" s="385"/>
      <c r="AC41" s="385"/>
      <c r="AD41" s="385"/>
      <c r="AE41" s="385"/>
      <c r="AF41" s="385"/>
      <c r="AG41" s="385"/>
      <c r="AH41" s="385"/>
      <c r="AI41" s="385"/>
      <c r="AJ41" s="385"/>
      <c r="AK41" s="385"/>
      <c r="AL41" s="207"/>
      <c r="AM41" s="386" t="str">
        <f t="shared" si="0"/>
        <v/>
      </c>
      <c r="AN41" s="386"/>
      <c r="AO41" s="385"/>
      <c r="AP41" s="385"/>
      <c r="AQ41" s="385"/>
      <c r="AR41" s="385"/>
      <c r="AS41" s="385"/>
      <c r="AT41" s="385"/>
      <c r="AU41" s="385"/>
      <c r="AV41" s="385"/>
      <c r="AW41" s="385"/>
      <c r="AX41" s="385"/>
      <c r="AY41" s="385"/>
      <c r="AZ41" s="385"/>
      <c r="BA41" s="385"/>
      <c r="BB41" s="385"/>
      <c r="BC41" s="385"/>
      <c r="BD41" s="207"/>
      <c r="BE41" s="386" t="str">
        <f t="shared" si="1"/>
        <v/>
      </c>
      <c r="BF41" s="386"/>
      <c r="BG41" s="385"/>
      <c r="BH41" s="385"/>
      <c r="BI41" s="385"/>
      <c r="BJ41" s="385"/>
      <c r="BK41" s="385"/>
      <c r="BL41" s="385"/>
      <c r="BM41" s="385"/>
      <c r="BN41" s="385"/>
      <c r="BO41" s="385"/>
      <c r="BP41" s="385"/>
      <c r="BQ41" s="385"/>
      <c r="BR41" s="385"/>
      <c r="BS41" s="385"/>
      <c r="BT41" s="385"/>
      <c r="BU41" s="385"/>
      <c r="BV41" s="207"/>
      <c r="BW41" s="386">
        <f t="shared" si="2"/>
        <v>17</v>
      </c>
      <c r="BX41" s="386"/>
      <c r="BY41" s="385" t="str">
        <f>IF('各会計、関係団体の財政状況及び健全化判断比率'!B75="","",'各会計、関係団体の財政状況及び健全化判断比率'!B75)</f>
        <v>三島市外五ヶ市町箱根山組合</v>
      </c>
      <c r="BZ41" s="385"/>
      <c r="CA41" s="385"/>
      <c r="CB41" s="385"/>
      <c r="CC41" s="385"/>
      <c r="CD41" s="385"/>
      <c r="CE41" s="385"/>
      <c r="CF41" s="385"/>
      <c r="CG41" s="385"/>
      <c r="CH41" s="385"/>
      <c r="CI41" s="385"/>
      <c r="CJ41" s="385"/>
      <c r="CK41" s="385"/>
      <c r="CL41" s="385"/>
      <c r="CM41" s="385"/>
      <c r="CN41" s="207"/>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04"/>
      <c r="DG41" s="387" t="str">
        <f>IF('各会計、関係団体の財政状況及び健全化判断比率'!BR14="","",'各会計、関係団体の財政状況及び健全化判断比率'!BR14)</f>
        <v/>
      </c>
      <c r="DH41" s="387"/>
      <c r="DI41" s="211"/>
      <c r="DJ41" s="179"/>
      <c r="DK41" s="179"/>
      <c r="DL41" s="179"/>
      <c r="DM41" s="179"/>
      <c r="DN41" s="179"/>
      <c r="DO41" s="179"/>
    </row>
    <row r="42" spans="1:119" ht="32.25" customHeight="1" x14ac:dyDescent="0.15">
      <c r="A42" s="179"/>
      <c r="B42" s="206"/>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07"/>
      <c r="U42" s="386" t="str">
        <f t="shared" si="4"/>
        <v/>
      </c>
      <c r="V42" s="386"/>
      <c r="W42" s="385"/>
      <c r="X42" s="385"/>
      <c r="Y42" s="385"/>
      <c r="Z42" s="385"/>
      <c r="AA42" s="385"/>
      <c r="AB42" s="385"/>
      <c r="AC42" s="385"/>
      <c r="AD42" s="385"/>
      <c r="AE42" s="385"/>
      <c r="AF42" s="385"/>
      <c r="AG42" s="385"/>
      <c r="AH42" s="385"/>
      <c r="AI42" s="385"/>
      <c r="AJ42" s="385"/>
      <c r="AK42" s="385"/>
      <c r="AL42" s="207"/>
      <c r="AM42" s="386" t="str">
        <f t="shared" si="0"/>
        <v/>
      </c>
      <c r="AN42" s="386"/>
      <c r="AO42" s="385"/>
      <c r="AP42" s="385"/>
      <c r="AQ42" s="385"/>
      <c r="AR42" s="385"/>
      <c r="AS42" s="385"/>
      <c r="AT42" s="385"/>
      <c r="AU42" s="385"/>
      <c r="AV42" s="385"/>
      <c r="AW42" s="385"/>
      <c r="AX42" s="385"/>
      <c r="AY42" s="385"/>
      <c r="AZ42" s="385"/>
      <c r="BA42" s="385"/>
      <c r="BB42" s="385"/>
      <c r="BC42" s="385"/>
      <c r="BD42" s="207"/>
      <c r="BE42" s="386" t="str">
        <f t="shared" si="1"/>
        <v/>
      </c>
      <c r="BF42" s="386"/>
      <c r="BG42" s="385"/>
      <c r="BH42" s="385"/>
      <c r="BI42" s="385"/>
      <c r="BJ42" s="385"/>
      <c r="BK42" s="385"/>
      <c r="BL42" s="385"/>
      <c r="BM42" s="385"/>
      <c r="BN42" s="385"/>
      <c r="BO42" s="385"/>
      <c r="BP42" s="385"/>
      <c r="BQ42" s="385"/>
      <c r="BR42" s="385"/>
      <c r="BS42" s="385"/>
      <c r="BT42" s="385"/>
      <c r="BU42" s="385"/>
      <c r="BV42" s="207"/>
      <c r="BW42" s="386">
        <f t="shared" si="2"/>
        <v>18</v>
      </c>
      <c r="BX42" s="386"/>
      <c r="BY42" s="385" t="str">
        <f>IF('各会計、関係団体の財政状況及び健全化判断比率'!B76="","",'各会計、関係団体の財政状況及び健全化判断比率'!B76)</f>
        <v>箱根山禁伐林組合</v>
      </c>
      <c r="BZ42" s="385"/>
      <c r="CA42" s="385"/>
      <c r="CB42" s="385"/>
      <c r="CC42" s="385"/>
      <c r="CD42" s="385"/>
      <c r="CE42" s="385"/>
      <c r="CF42" s="385"/>
      <c r="CG42" s="385"/>
      <c r="CH42" s="385"/>
      <c r="CI42" s="385"/>
      <c r="CJ42" s="385"/>
      <c r="CK42" s="385"/>
      <c r="CL42" s="385"/>
      <c r="CM42" s="385"/>
      <c r="CN42" s="207"/>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04"/>
      <c r="DG42" s="387" t="str">
        <f>IF('各会計、関係団体の財政状況及び健全化判断比率'!BR15="","",'各会計、関係団体の財政状況及び健全化判断比率'!BR15)</f>
        <v/>
      </c>
      <c r="DH42" s="387"/>
      <c r="DI42" s="211"/>
      <c r="DJ42" s="179"/>
      <c r="DK42" s="179"/>
      <c r="DL42" s="179"/>
      <c r="DM42" s="179"/>
      <c r="DN42" s="179"/>
      <c r="DO42" s="179"/>
    </row>
    <row r="43" spans="1:119" ht="32.25" customHeight="1" x14ac:dyDescent="0.15">
      <c r="A43" s="179"/>
      <c r="B43" s="206"/>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07"/>
      <c r="U43" s="386" t="str">
        <f t="shared" si="4"/>
        <v/>
      </c>
      <c r="V43" s="386"/>
      <c r="W43" s="385"/>
      <c r="X43" s="385"/>
      <c r="Y43" s="385"/>
      <c r="Z43" s="385"/>
      <c r="AA43" s="385"/>
      <c r="AB43" s="385"/>
      <c r="AC43" s="385"/>
      <c r="AD43" s="385"/>
      <c r="AE43" s="385"/>
      <c r="AF43" s="385"/>
      <c r="AG43" s="385"/>
      <c r="AH43" s="385"/>
      <c r="AI43" s="385"/>
      <c r="AJ43" s="385"/>
      <c r="AK43" s="385"/>
      <c r="AL43" s="207"/>
      <c r="AM43" s="386" t="str">
        <f t="shared" si="0"/>
        <v/>
      </c>
      <c r="AN43" s="386"/>
      <c r="AO43" s="385"/>
      <c r="AP43" s="385"/>
      <c r="AQ43" s="385"/>
      <c r="AR43" s="385"/>
      <c r="AS43" s="385"/>
      <c r="AT43" s="385"/>
      <c r="AU43" s="385"/>
      <c r="AV43" s="385"/>
      <c r="AW43" s="385"/>
      <c r="AX43" s="385"/>
      <c r="AY43" s="385"/>
      <c r="AZ43" s="385"/>
      <c r="BA43" s="385"/>
      <c r="BB43" s="385"/>
      <c r="BC43" s="385"/>
      <c r="BD43" s="207"/>
      <c r="BE43" s="386" t="str">
        <f t="shared" si="1"/>
        <v/>
      </c>
      <c r="BF43" s="386"/>
      <c r="BG43" s="385"/>
      <c r="BH43" s="385"/>
      <c r="BI43" s="385"/>
      <c r="BJ43" s="385"/>
      <c r="BK43" s="385"/>
      <c r="BL43" s="385"/>
      <c r="BM43" s="385"/>
      <c r="BN43" s="385"/>
      <c r="BO43" s="385"/>
      <c r="BP43" s="385"/>
      <c r="BQ43" s="385"/>
      <c r="BR43" s="385"/>
      <c r="BS43" s="385"/>
      <c r="BT43" s="385"/>
      <c r="BU43" s="385"/>
      <c r="BV43" s="207"/>
      <c r="BW43" s="386">
        <f t="shared" si="2"/>
        <v>19</v>
      </c>
      <c r="BX43" s="386"/>
      <c r="BY43" s="385" t="str">
        <f>IF('各会計、関係団体の財政状況及び健全化判断比率'!B77="","",'各会計、関係団体の財政状況及び健全化判断比率'!B77)</f>
        <v>箱根山殖産林組合</v>
      </c>
      <c r="BZ43" s="385"/>
      <c r="CA43" s="385"/>
      <c r="CB43" s="385"/>
      <c r="CC43" s="385"/>
      <c r="CD43" s="385"/>
      <c r="CE43" s="385"/>
      <c r="CF43" s="385"/>
      <c r="CG43" s="385"/>
      <c r="CH43" s="385"/>
      <c r="CI43" s="385"/>
      <c r="CJ43" s="385"/>
      <c r="CK43" s="385"/>
      <c r="CL43" s="385"/>
      <c r="CM43" s="385"/>
      <c r="CN43" s="207"/>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04"/>
      <c r="DG43" s="387" t="str">
        <f>IF('各会計、関係団体の財政状況及び健全化判断比率'!BR16="","",'各会計、関係団体の財政状況及び健全化判断比率'!BR16)</f>
        <v/>
      </c>
      <c r="DH43" s="387"/>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213</v>
      </c>
      <c r="C46" s="179"/>
      <c r="D46" s="179"/>
      <c r="E46" s="179" t="s">
        <v>214</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215</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216</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217</v>
      </c>
    </row>
    <row r="50" spans="5:5" x14ac:dyDescent="0.15">
      <c r="E50" s="181" t="s">
        <v>218</v>
      </c>
    </row>
    <row r="51" spans="5:5" x14ac:dyDescent="0.15">
      <c r="E51" s="181" t="s">
        <v>219</v>
      </c>
    </row>
    <row r="52" spans="5:5" x14ac:dyDescent="0.15">
      <c r="E52" s="181" t="s">
        <v>220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tIBA8xlZE+rph0M+TrDMm2j22JhtsXJjCO1NFwASt9A8fxDZCaC6QL00fzPKj67OMTG50K7GMYrdwbKIhuzOA==" saltValue="jisSLnfWC4J7x4IFEHuy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19" customWidth="1"/>
    <col min="96" max="133" width="1.625" style="235" customWidth="1"/>
    <col min="134" max="143" width="1.6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55" t="s">
        <v>221</v>
      </c>
      <c r="DI1" s="756"/>
      <c r="DJ1" s="756"/>
      <c r="DK1" s="756"/>
      <c r="DL1" s="756"/>
      <c r="DM1" s="756"/>
      <c r="DN1" s="757"/>
      <c r="DO1" s="219"/>
      <c r="DP1" s="755" t="s">
        <v>222</v>
      </c>
      <c r="DQ1" s="756"/>
      <c r="DR1" s="756"/>
      <c r="DS1" s="756"/>
      <c r="DT1" s="756"/>
      <c r="DU1" s="756"/>
      <c r="DV1" s="756"/>
      <c r="DW1" s="756"/>
      <c r="DX1" s="756"/>
      <c r="DY1" s="756"/>
      <c r="DZ1" s="756"/>
      <c r="EA1" s="756"/>
      <c r="EB1" s="756"/>
      <c r="EC1" s="757"/>
      <c r="ED1" s="217"/>
      <c r="EE1" s="217"/>
      <c r="EF1" s="217"/>
      <c r="EG1" s="217"/>
      <c r="EH1" s="217"/>
      <c r="EI1" s="217"/>
      <c r="EJ1" s="217"/>
      <c r="EK1" s="217"/>
      <c r="EL1" s="217"/>
      <c r="EM1" s="217"/>
    </row>
    <row r="2" spans="2:143" ht="22.5" customHeight="1" x14ac:dyDescent="0.15">
      <c r="B2" s="220" t="s">
        <v>223</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697" t="s">
        <v>224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227</v>
      </c>
      <c r="S4" s="698"/>
      <c r="T4" s="698"/>
      <c r="U4" s="698"/>
      <c r="V4" s="698"/>
      <c r="W4" s="698"/>
      <c r="X4" s="698"/>
      <c r="Y4" s="699"/>
      <c r="Z4" s="697" t="s">
        <v>228</v>
      </c>
      <c r="AA4" s="698"/>
      <c r="AB4" s="698"/>
      <c r="AC4" s="699"/>
      <c r="AD4" s="697" t="s">
        <v>229</v>
      </c>
      <c r="AE4" s="698"/>
      <c r="AF4" s="698"/>
      <c r="AG4" s="698"/>
      <c r="AH4" s="698"/>
      <c r="AI4" s="698"/>
      <c r="AJ4" s="698"/>
      <c r="AK4" s="699"/>
      <c r="AL4" s="697" t="s">
        <v>228</v>
      </c>
      <c r="AM4" s="698"/>
      <c r="AN4" s="698"/>
      <c r="AO4" s="699"/>
      <c r="AP4" s="758" t="s">
        <v>230</v>
      </c>
      <c r="AQ4" s="758"/>
      <c r="AR4" s="758"/>
      <c r="AS4" s="758"/>
      <c r="AT4" s="758"/>
      <c r="AU4" s="758"/>
      <c r="AV4" s="758"/>
      <c r="AW4" s="758"/>
      <c r="AX4" s="758"/>
      <c r="AY4" s="758"/>
      <c r="AZ4" s="758"/>
      <c r="BA4" s="758"/>
      <c r="BB4" s="758"/>
      <c r="BC4" s="758"/>
      <c r="BD4" s="758"/>
      <c r="BE4" s="758"/>
      <c r="BF4" s="758"/>
      <c r="BG4" s="758" t="s">
        <v>231</v>
      </c>
      <c r="BH4" s="758"/>
      <c r="BI4" s="758"/>
      <c r="BJ4" s="758"/>
      <c r="BK4" s="758"/>
      <c r="BL4" s="758"/>
      <c r="BM4" s="758"/>
      <c r="BN4" s="758"/>
      <c r="BO4" s="758" t="s">
        <v>228</v>
      </c>
      <c r="BP4" s="758"/>
      <c r="BQ4" s="758"/>
      <c r="BR4" s="758"/>
      <c r="BS4" s="758" t="s">
        <v>232</v>
      </c>
      <c r="BT4" s="758"/>
      <c r="BU4" s="758"/>
      <c r="BV4" s="758"/>
      <c r="BW4" s="758"/>
      <c r="BX4" s="758"/>
      <c r="BY4" s="758"/>
      <c r="BZ4" s="758"/>
      <c r="CA4" s="758"/>
      <c r="CB4" s="758"/>
      <c r="CD4" s="740" t="s">
        <v>233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3" customFormat="1" ht="11.25" customHeight="1" x14ac:dyDescent="0.15">
      <c r="B5" s="722" t="s">
        <v>234</v>
      </c>
      <c r="C5" s="723"/>
      <c r="D5" s="723"/>
      <c r="E5" s="723"/>
      <c r="F5" s="723"/>
      <c r="G5" s="723"/>
      <c r="H5" s="723"/>
      <c r="I5" s="723"/>
      <c r="J5" s="723"/>
      <c r="K5" s="723"/>
      <c r="L5" s="723"/>
      <c r="M5" s="723"/>
      <c r="N5" s="723"/>
      <c r="O5" s="723"/>
      <c r="P5" s="723"/>
      <c r="Q5" s="724"/>
      <c r="R5" s="688">
        <v>5418116</v>
      </c>
      <c r="S5" s="689"/>
      <c r="T5" s="689"/>
      <c r="U5" s="689"/>
      <c r="V5" s="689"/>
      <c r="W5" s="689"/>
      <c r="X5" s="689"/>
      <c r="Y5" s="735"/>
      <c r="Z5" s="753">
        <v>43.1</v>
      </c>
      <c r="AA5" s="753"/>
      <c r="AB5" s="753"/>
      <c r="AC5" s="753"/>
      <c r="AD5" s="754">
        <v>5204015</v>
      </c>
      <c r="AE5" s="754"/>
      <c r="AF5" s="754"/>
      <c r="AG5" s="754"/>
      <c r="AH5" s="754"/>
      <c r="AI5" s="754"/>
      <c r="AJ5" s="754"/>
      <c r="AK5" s="754"/>
      <c r="AL5" s="736">
        <v>73.599999999999994</v>
      </c>
      <c r="AM5" s="705"/>
      <c r="AN5" s="705"/>
      <c r="AO5" s="737"/>
      <c r="AP5" s="722" t="s">
        <v>235</v>
      </c>
      <c r="AQ5" s="723"/>
      <c r="AR5" s="723"/>
      <c r="AS5" s="723"/>
      <c r="AT5" s="723"/>
      <c r="AU5" s="723"/>
      <c r="AV5" s="723"/>
      <c r="AW5" s="723"/>
      <c r="AX5" s="723"/>
      <c r="AY5" s="723"/>
      <c r="AZ5" s="723"/>
      <c r="BA5" s="723"/>
      <c r="BB5" s="723"/>
      <c r="BC5" s="723"/>
      <c r="BD5" s="723"/>
      <c r="BE5" s="723"/>
      <c r="BF5" s="724"/>
      <c r="BG5" s="623">
        <v>5180235</v>
      </c>
      <c r="BH5" s="626"/>
      <c r="BI5" s="626"/>
      <c r="BJ5" s="626"/>
      <c r="BK5" s="626"/>
      <c r="BL5" s="626"/>
      <c r="BM5" s="626"/>
      <c r="BN5" s="627"/>
      <c r="BO5" s="685">
        <v>95.6</v>
      </c>
      <c r="BP5" s="685"/>
      <c r="BQ5" s="685"/>
      <c r="BR5" s="685"/>
      <c r="BS5" s="686" t="s">
        <v>132</v>
      </c>
      <c r="BT5" s="686"/>
      <c r="BU5" s="686"/>
      <c r="BV5" s="686"/>
      <c r="BW5" s="686"/>
      <c r="BX5" s="686"/>
      <c r="BY5" s="686"/>
      <c r="BZ5" s="686"/>
      <c r="CA5" s="686"/>
      <c r="CB5" s="727"/>
      <c r="CD5" s="740" t="s">
        <v>230</v>
      </c>
      <c r="CE5" s="741"/>
      <c r="CF5" s="741"/>
      <c r="CG5" s="741"/>
      <c r="CH5" s="741"/>
      <c r="CI5" s="741"/>
      <c r="CJ5" s="741"/>
      <c r="CK5" s="741"/>
      <c r="CL5" s="741"/>
      <c r="CM5" s="741"/>
      <c r="CN5" s="741"/>
      <c r="CO5" s="741"/>
      <c r="CP5" s="741"/>
      <c r="CQ5" s="742"/>
      <c r="CR5" s="740" t="s">
        <v>236</v>
      </c>
      <c r="CS5" s="741"/>
      <c r="CT5" s="741"/>
      <c r="CU5" s="741"/>
      <c r="CV5" s="741"/>
      <c r="CW5" s="741"/>
      <c r="CX5" s="741"/>
      <c r="CY5" s="742"/>
      <c r="CZ5" s="740" t="s">
        <v>228</v>
      </c>
      <c r="DA5" s="741"/>
      <c r="DB5" s="741"/>
      <c r="DC5" s="742"/>
      <c r="DD5" s="740" t="s">
        <v>237</v>
      </c>
      <c r="DE5" s="741"/>
      <c r="DF5" s="741"/>
      <c r="DG5" s="741"/>
      <c r="DH5" s="741"/>
      <c r="DI5" s="741"/>
      <c r="DJ5" s="741"/>
      <c r="DK5" s="741"/>
      <c r="DL5" s="741"/>
      <c r="DM5" s="741"/>
      <c r="DN5" s="741"/>
      <c r="DO5" s="741"/>
      <c r="DP5" s="742"/>
      <c r="DQ5" s="740" t="s">
        <v>238</v>
      </c>
      <c r="DR5" s="741"/>
      <c r="DS5" s="741"/>
      <c r="DT5" s="741"/>
      <c r="DU5" s="741"/>
      <c r="DV5" s="741"/>
      <c r="DW5" s="741"/>
      <c r="DX5" s="741"/>
      <c r="DY5" s="741"/>
      <c r="DZ5" s="741"/>
      <c r="EA5" s="741"/>
      <c r="EB5" s="741"/>
      <c r="EC5" s="742"/>
    </row>
    <row r="6" spans="2:143" ht="11.25" customHeight="1" x14ac:dyDescent="0.15">
      <c r="B6" s="620" t="s">
        <v>239</v>
      </c>
      <c r="C6" s="621"/>
      <c r="D6" s="621"/>
      <c r="E6" s="621"/>
      <c r="F6" s="621"/>
      <c r="G6" s="621"/>
      <c r="H6" s="621"/>
      <c r="I6" s="621"/>
      <c r="J6" s="621"/>
      <c r="K6" s="621"/>
      <c r="L6" s="621"/>
      <c r="M6" s="621"/>
      <c r="N6" s="621"/>
      <c r="O6" s="621"/>
      <c r="P6" s="621"/>
      <c r="Q6" s="622"/>
      <c r="R6" s="623">
        <v>131778</v>
      </c>
      <c r="S6" s="626"/>
      <c r="T6" s="626"/>
      <c r="U6" s="626"/>
      <c r="V6" s="626"/>
      <c r="W6" s="626"/>
      <c r="X6" s="626"/>
      <c r="Y6" s="627"/>
      <c r="Z6" s="685">
        <v>1</v>
      </c>
      <c r="AA6" s="685"/>
      <c r="AB6" s="685"/>
      <c r="AC6" s="685"/>
      <c r="AD6" s="686">
        <v>131778</v>
      </c>
      <c r="AE6" s="686"/>
      <c r="AF6" s="686"/>
      <c r="AG6" s="686"/>
      <c r="AH6" s="686"/>
      <c r="AI6" s="686"/>
      <c r="AJ6" s="686"/>
      <c r="AK6" s="686"/>
      <c r="AL6" s="628">
        <v>1.9</v>
      </c>
      <c r="AM6" s="629"/>
      <c r="AN6" s="629"/>
      <c r="AO6" s="687"/>
      <c r="AP6" s="620" t="s">
        <v>240</v>
      </c>
      <c r="AQ6" s="621"/>
      <c r="AR6" s="621"/>
      <c r="AS6" s="621"/>
      <c r="AT6" s="621"/>
      <c r="AU6" s="621"/>
      <c r="AV6" s="621"/>
      <c r="AW6" s="621"/>
      <c r="AX6" s="621"/>
      <c r="AY6" s="621"/>
      <c r="AZ6" s="621"/>
      <c r="BA6" s="621"/>
      <c r="BB6" s="621"/>
      <c r="BC6" s="621"/>
      <c r="BD6" s="621"/>
      <c r="BE6" s="621"/>
      <c r="BF6" s="622"/>
      <c r="BG6" s="623">
        <v>5180235</v>
      </c>
      <c r="BH6" s="626"/>
      <c r="BI6" s="626"/>
      <c r="BJ6" s="626"/>
      <c r="BK6" s="626"/>
      <c r="BL6" s="626"/>
      <c r="BM6" s="626"/>
      <c r="BN6" s="627"/>
      <c r="BO6" s="685">
        <v>95.6</v>
      </c>
      <c r="BP6" s="685"/>
      <c r="BQ6" s="685"/>
      <c r="BR6" s="685"/>
      <c r="BS6" s="686" t="s">
        <v>241</v>
      </c>
      <c r="BT6" s="686"/>
      <c r="BU6" s="686"/>
      <c r="BV6" s="686"/>
      <c r="BW6" s="686"/>
      <c r="BX6" s="686"/>
      <c r="BY6" s="686"/>
      <c r="BZ6" s="686"/>
      <c r="CA6" s="686"/>
      <c r="CB6" s="727"/>
      <c r="CD6" s="694" t="s">
        <v>242</v>
      </c>
      <c r="CE6" s="695"/>
      <c r="CF6" s="695"/>
      <c r="CG6" s="695"/>
      <c r="CH6" s="695"/>
      <c r="CI6" s="695"/>
      <c r="CJ6" s="695"/>
      <c r="CK6" s="695"/>
      <c r="CL6" s="695"/>
      <c r="CM6" s="695"/>
      <c r="CN6" s="695"/>
      <c r="CO6" s="695"/>
      <c r="CP6" s="695"/>
      <c r="CQ6" s="696"/>
      <c r="CR6" s="623">
        <v>113987</v>
      </c>
      <c r="CS6" s="626"/>
      <c r="CT6" s="626"/>
      <c r="CU6" s="626"/>
      <c r="CV6" s="626"/>
      <c r="CW6" s="626"/>
      <c r="CX6" s="626"/>
      <c r="CY6" s="627"/>
      <c r="CZ6" s="736">
        <v>1</v>
      </c>
      <c r="DA6" s="705"/>
      <c r="DB6" s="705"/>
      <c r="DC6" s="739"/>
      <c r="DD6" s="631" t="s">
        <v>132</v>
      </c>
      <c r="DE6" s="626"/>
      <c r="DF6" s="626"/>
      <c r="DG6" s="626"/>
      <c r="DH6" s="626"/>
      <c r="DI6" s="626"/>
      <c r="DJ6" s="626"/>
      <c r="DK6" s="626"/>
      <c r="DL6" s="626"/>
      <c r="DM6" s="626"/>
      <c r="DN6" s="626"/>
      <c r="DO6" s="626"/>
      <c r="DP6" s="627"/>
      <c r="DQ6" s="631">
        <v>113987</v>
      </c>
      <c r="DR6" s="626"/>
      <c r="DS6" s="626"/>
      <c r="DT6" s="626"/>
      <c r="DU6" s="626"/>
      <c r="DV6" s="626"/>
      <c r="DW6" s="626"/>
      <c r="DX6" s="626"/>
      <c r="DY6" s="626"/>
      <c r="DZ6" s="626"/>
      <c r="EA6" s="626"/>
      <c r="EB6" s="626"/>
      <c r="EC6" s="666"/>
    </row>
    <row r="7" spans="2:143" ht="11.25" customHeight="1" x14ac:dyDescent="0.15">
      <c r="B7" s="620" t="s">
        <v>243</v>
      </c>
      <c r="C7" s="621"/>
      <c r="D7" s="621"/>
      <c r="E7" s="621"/>
      <c r="F7" s="621"/>
      <c r="G7" s="621"/>
      <c r="H7" s="621"/>
      <c r="I7" s="621"/>
      <c r="J7" s="621"/>
      <c r="K7" s="621"/>
      <c r="L7" s="621"/>
      <c r="M7" s="621"/>
      <c r="N7" s="621"/>
      <c r="O7" s="621"/>
      <c r="P7" s="621"/>
      <c r="Q7" s="622"/>
      <c r="R7" s="623">
        <v>9716</v>
      </c>
      <c r="S7" s="626"/>
      <c r="T7" s="626"/>
      <c r="U7" s="626"/>
      <c r="V7" s="626"/>
      <c r="W7" s="626"/>
      <c r="X7" s="626"/>
      <c r="Y7" s="627"/>
      <c r="Z7" s="685">
        <v>0.1</v>
      </c>
      <c r="AA7" s="685"/>
      <c r="AB7" s="685"/>
      <c r="AC7" s="685"/>
      <c r="AD7" s="686">
        <v>9716</v>
      </c>
      <c r="AE7" s="686"/>
      <c r="AF7" s="686"/>
      <c r="AG7" s="686"/>
      <c r="AH7" s="686"/>
      <c r="AI7" s="686"/>
      <c r="AJ7" s="686"/>
      <c r="AK7" s="686"/>
      <c r="AL7" s="628">
        <v>0.1</v>
      </c>
      <c r="AM7" s="629"/>
      <c r="AN7" s="629"/>
      <c r="AO7" s="687"/>
      <c r="AP7" s="620" t="s">
        <v>244</v>
      </c>
      <c r="AQ7" s="621"/>
      <c r="AR7" s="621"/>
      <c r="AS7" s="621"/>
      <c r="AT7" s="621"/>
      <c r="AU7" s="621"/>
      <c r="AV7" s="621"/>
      <c r="AW7" s="621"/>
      <c r="AX7" s="621"/>
      <c r="AY7" s="621"/>
      <c r="AZ7" s="621"/>
      <c r="BA7" s="621"/>
      <c r="BB7" s="621"/>
      <c r="BC7" s="621"/>
      <c r="BD7" s="621"/>
      <c r="BE7" s="621"/>
      <c r="BF7" s="622"/>
      <c r="BG7" s="623">
        <v>2463481</v>
      </c>
      <c r="BH7" s="626"/>
      <c r="BI7" s="626"/>
      <c r="BJ7" s="626"/>
      <c r="BK7" s="626"/>
      <c r="BL7" s="626"/>
      <c r="BM7" s="626"/>
      <c r="BN7" s="627"/>
      <c r="BO7" s="685">
        <v>45.5</v>
      </c>
      <c r="BP7" s="685"/>
      <c r="BQ7" s="685"/>
      <c r="BR7" s="685"/>
      <c r="BS7" s="686" t="s">
        <v>132</v>
      </c>
      <c r="BT7" s="686"/>
      <c r="BU7" s="686"/>
      <c r="BV7" s="686"/>
      <c r="BW7" s="686"/>
      <c r="BX7" s="686"/>
      <c r="BY7" s="686"/>
      <c r="BZ7" s="686"/>
      <c r="CA7" s="686"/>
      <c r="CB7" s="727"/>
      <c r="CD7" s="667" t="s">
        <v>245</v>
      </c>
      <c r="CE7" s="664"/>
      <c r="CF7" s="664"/>
      <c r="CG7" s="664"/>
      <c r="CH7" s="664"/>
      <c r="CI7" s="664"/>
      <c r="CJ7" s="664"/>
      <c r="CK7" s="664"/>
      <c r="CL7" s="664"/>
      <c r="CM7" s="664"/>
      <c r="CN7" s="664"/>
      <c r="CO7" s="664"/>
      <c r="CP7" s="664"/>
      <c r="CQ7" s="665"/>
      <c r="CR7" s="623">
        <v>1251891</v>
      </c>
      <c r="CS7" s="626"/>
      <c r="CT7" s="626"/>
      <c r="CU7" s="626"/>
      <c r="CV7" s="626"/>
      <c r="CW7" s="626"/>
      <c r="CX7" s="626"/>
      <c r="CY7" s="627"/>
      <c r="CZ7" s="685">
        <v>10.5</v>
      </c>
      <c r="DA7" s="685"/>
      <c r="DB7" s="685"/>
      <c r="DC7" s="685"/>
      <c r="DD7" s="631">
        <v>14276</v>
      </c>
      <c r="DE7" s="626"/>
      <c r="DF7" s="626"/>
      <c r="DG7" s="626"/>
      <c r="DH7" s="626"/>
      <c r="DI7" s="626"/>
      <c r="DJ7" s="626"/>
      <c r="DK7" s="626"/>
      <c r="DL7" s="626"/>
      <c r="DM7" s="626"/>
      <c r="DN7" s="626"/>
      <c r="DO7" s="626"/>
      <c r="DP7" s="627"/>
      <c r="DQ7" s="631">
        <v>1107264</v>
      </c>
      <c r="DR7" s="626"/>
      <c r="DS7" s="626"/>
      <c r="DT7" s="626"/>
      <c r="DU7" s="626"/>
      <c r="DV7" s="626"/>
      <c r="DW7" s="626"/>
      <c r="DX7" s="626"/>
      <c r="DY7" s="626"/>
      <c r="DZ7" s="626"/>
      <c r="EA7" s="626"/>
      <c r="EB7" s="626"/>
      <c r="EC7" s="666"/>
    </row>
    <row r="8" spans="2:143" ht="11.25" customHeight="1" x14ac:dyDescent="0.15">
      <c r="B8" s="620" t="s">
        <v>246</v>
      </c>
      <c r="C8" s="621"/>
      <c r="D8" s="621"/>
      <c r="E8" s="621"/>
      <c r="F8" s="621"/>
      <c r="G8" s="621"/>
      <c r="H8" s="621"/>
      <c r="I8" s="621"/>
      <c r="J8" s="621"/>
      <c r="K8" s="621"/>
      <c r="L8" s="621"/>
      <c r="M8" s="621"/>
      <c r="N8" s="621"/>
      <c r="O8" s="621"/>
      <c r="P8" s="621"/>
      <c r="Q8" s="622"/>
      <c r="R8" s="623">
        <v>18519</v>
      </c>
      <c r="S8" s="626"/>
      <c r="T8" s="626"/>
      <c r="U8" s="626"/>
      <c r="V8" s="626"/>
      <c r="W8" s="626"/>
      <c r="X8" s="626"/>
      <c r="Y8" s="627"/>
      <c r="Z8" s="685">
        <v>0.1</v>
      </c>
      <c r="AA8" s="685"/>
      <c r="AB8" s="685"/>
      <c r="AC8" s="685"/>
      <c r="AD8" s="686">
        <v>18519</v>
      </c>
      <c r="AE8" s="686"/>
      <c r="AF8" s="686"/>
      <c r="AG8" s="686"/>
      <c r="AH8" s="686"/>
      <c r="AI8" s="686"/>
      <c r="AJ8" s="686"/>
      <c r="AK8" s="686"/>
      <c r="AL8" s="628">
        <v>0.3</v>
      </c>
      <c r="AM8" s="629"/>
      <c r="AN8" s="629"/>
      <c r="AO8" s="687"/>
      <c r="AP8" s="620" t="s">
        <v>247</v>
      </c>
      <c r="AQ8" s="621"/>
      <c r="AR8" s="621"/>
      <c r="AS8" s="621"/>
      <c r="AT8" s="621"/>
      <c r="AU8" s="621"/>
      <c r="AV8" s="621"/>
      <c r="AW8" s="621"/>
      <c r="AX8" s="621"/>
      <c r="AY8" s="621"/>
      <c r="AZ8" s="621"/>
      <c r="BA8" s="621"/>
      <c r="BB8" s="621"/>
      <c r="BC8" s="621"/>
      <c r="BD8" s="621"/>
      <c r="BE8" s="621"/>
      <c r="BF8" s="622"/>
      <c r="BG8" s="623">
        <v>74360</v>
      </c>
      <c r="BH8" s="626"/>
      <c r="BI8" s="626"/>
      <c r="BJ8" s="626"/>
      <c r="BK8" s="626"/>
      <c r="BL8" s="626"/>
      <c r="BM8" s="626"/>
      <c r="BN8" s="627"/>
      <c r="BO8" s="685">
        <v>1.4</v>
      </c>
      <c r="BP8" s="685"/>
      <c r="BQ8" s="685"/>
      <c r="BR8" s="685"/>
      <c r="BS8" s="631" t="s">
        <v>132</v>
      </c>
      <c r="BT8" s="626"/>
      <c r="BU8" s="626"/>
      <c r="BV8" s="626"/>
      <c r="BW8" s="626"/>
      <c r="BX8" s="626"/>
      <c r="BY8" s="626"/>
      <c r="BZ8" s="626"/>
      <c r="CA8" s="626"/>
      <c r="CB8" s="666"/>
      <c r="CD8" s="667" t="s">
        <v>248</v>
      </c>
      <c r="CE8" s="664"/>
      <c r="CF8" s="664"/>
      <c r="CG8" s="664"/>
      <c r="CH8" s="664"/>
      <c r="CI8" s="664"/>
      <c r="CJ8" s="664"/>
      <c r="CK8" s="664"/>
      <c r="CL8" s="664"/>
      <c r="CM8" s="664"/>
      <c r="CN8" s="664"/>
      <c r="CO8" s="664"/>
      <c r="CP8" s="664"/>
      <c r="CQ8" s="665"/>
      <c r="CR8" s="623">
        <v>4105411</v>
      </c>
      <c r="CS8" s="626"/>
      <c r="CT8" s="626"/>
      <c r="CU8" s="626"/>
      <c r="CV8" s="626"/>
      <c r="CW8" s="626"/>
      <c r="CX8" s="626"/>
      <c r="CY8" s="627"/>
      <c r="CZ8" s="685">
        <v>34.4</v>
      </c>
      <c r="DA8" s="685"/>
      <c r="DB8" s="685"/>
      <c r="DC8" s="685"/>
      <c r="DD8" s="631">
        <v>105226</v>
      </c>
      <c r="DE8" s="626"/>
      <c r="DF8" s="626"/>
      <c r="DG8" s="626"/>
      <c r="DH8" s="626"/>
      <c r="DI8" s="626"/>
      <c r="DJ8" s="626"/>
      <c r="DK8" s="626"/>
      <c r="DL8" s="626"/>
      <c r="DM8" s="626"/>
      <c r="DN8" s="626"/>
      <c r="DO8" s="626"/>
      <c r="DP8" s="627"/>
      <c r="DQ8" s="631">
        <v>2235373</v>
      </c>
      <c r="DR8" s="626"/>
      <c r="DS8" s="626"/>
      <c r="DT8" s="626"/>
      <c r="DU8" s="626"/>
      <c r="DV8" s="626"/>
      <c r="DW8" s="626"/>
      <c r="DX8" s="626"/>
      <c r="DY8" s="626"/>
      <c r="DZ8" s="626"/>
      <c r="EA8" s="626"/>
      <c r="EB8" s="626"/>
      <c r="EC8" s="666"/>
    </row>
    <row r="9" spans="2:143" ht="11.25" customHeight="1" x14ac:dyDescent="0.15">
      <c r="B9" s="620" t="s">
        <v>249</v>
      </c>
      <c r="C9" s="621"/>
      <c r="D9" s="621"/>
      <c r="E9" s="621"/>
      <c r="F9" s="621"/>
      <c r="G9" s="621"/>
      <c r="H9" s="621"/>
      <c r="I9" s="621"/>
      <c r="J9" s="621"/>
      <c r="K9" s="621"/>
      <c r="L9" s="621"/>
      <c r="M9" s="621"/>
      <c r="N9" s="621"/>
      <c r="O9" s="621"/>
      <c r="P9" s="621"/>
      <c r="Q9" s="622"/>
      <c r="R9" s="623">
        <v>18512</v>
      </c>
      <c r="S9" s="626"/>
      <c r="T9" s="626"/>
      <c r="U9" s="626"/>
      <c r="V9" s="626"/>
      <c r="W9" s="626"/>
      <c r="X9" s="626"/>
      <c r="Y9" s="627"/>
      <c r="Z9" s="685">
        <v>0.1</v>
      </c>
      <c r="AA9" s="685"/>
      <c r="AB9" s="685"/>
      <c r="AC9" s="685"/>
      <c r="AD9" s="686">
        <v>18512</v>
      </c>
      <c r="AE9" s="686"/>
      <c r="AF9" s="686"/>
      <c r="AG9" s="686"/>
      <c r="AH9" s="686"/>
      <c r="AI9" s="686"/>
      <c r="AJ9" s="686"/>
      <c r="AK9" s="686"/>
      <c r="AL9" s="628">
        <v>0.3</v>
      </c>
      <c r="AM9" s="629"/>
      <c r="AN9" s="629"/>
      <c r="AO9" s="687"/>
      <c r="AP9" s="620" t="s">
        <v>250</v>
      </c>
      <c r="AQ9" s="621"/>
      <c r="AR9" s="621"/>
      <c r="AS9" s="621"/>
      <c r="AT9" s="621"/>
      <c r="AU9" s="621"/>
      <c r="AV9" s="621"/>
      <c r="AW9" s="621"/>
      <c r="AX9" s="621"/>
      <c r="AY9" s="621"/>
      <c r="AZ9" s="621"/>
      <c r="BA9" s="621"/>
      <c r="BB9" s="621"/>
      <c r="BC9" s="621"/>
      <c r="BD9" s="621"/>
      <c r="BE9" s="621"/>
      <c r="BF9" s="622"/>
      <c r="BG9" s="623">
        <v>1832295</v>
      </c>
      <c r="BH9" s="626"/>
      <c r="BI9" s="626"/>
      <c r="BJ9" s="626"/>
      <c r="BK9" s="626"/>
      <c r="BL9" s="626"/>
      <c r="BM9" s="626"/>
      <c r="BN9" s="627"/>
      <c r="BO9" s="685">
        <v>33.799999999999997</v>
      </c>
      <c r="BP9" s="685"/>
      <c r="BQ9" s="685"/>
      <c r="BR9" s="685"/>
      <c r="BS9" s="631" t="s">
        <v>132</v>
      </c>
      <c r="BT9" s="626"/>
      <c r="BU9" s="626"/>
      <c r="BV9" s="626"/>
      <c r="BW9" s="626"/>
      <c r="BX9" s="626"/>
      <c r="BY9" s="626"/>
      <c r="BZ9" s="626"/>
      <c r="CA9" s="626"/>
      <c r="CB9" s="666"/>
      <c r="CD9" s="667" t="s">
        <v>251</v>
      </c>
      <c r="CE9" s="664"/>
      <c r="CF9" s="664"/>
      <c r="CG9" s="664"/>
      <c r="CH9" s="664"/>
      <c r="CI9" s="664"/>
      <c r="CJ9" s="664"/>
      <c r="CK9" s="664"/>
      <c r="CL9" s="664"/>
      <c r="CM9" s="664"/>
      <c r="CN9" s="664"/>
      <c r="CO9" s="664"/>
      <c r="CP9" s="664"/>
      <c r="CQ9" s="665"/>
      <c r="CR9" s="623">
        <v>907988</v>
      </c>
      <c r="CS9" s="626"/>
      <c r="CT9" s="626"/>
      <c r="CU9" s="626"/>
      <c r="CV9" s="626"/>
      <c r="CW9" s="626"/>
      <c r="CX9" s="626"/>
      <c r="CY9" s="627"/>
      <c r="CZ9" s="685">
        <v>7.6</v>
      </c>
      <c r="DA9" s="685"/>
      <c r="DB9" s="685"/>
      <c r="DC9" s="685"/>
      <c r="DD9" s="631">
        <v>130376</v>
      </c>
      <c r="DE9" s="626"/>
      <c r="DF9" s="626"/>
      <c r="DG9" s="626"/>
      <c r="DH9" s="626"/>
      <c r="DI9" s="626"/>
      <c r="DJ9" s="626"/>
      <c r="DK9" s="626"/>
      <c r="DL9" s="626"/>
      <c r="DM9" s="626"/>
      <c r="DN9" s="626"/>
      <c r="DO9" s="626"/>
      <c r="DP9" s="627"/>
      <c r="DQ9" s="631">
        <v>764067</v>
      </c>
      <c r="DR9" s="626"/>
      <c r="DS9" s="626"/>
      <c r="DT9" s="626"/>
      <c r="DU9" s="626"/>
      <c r="DV9" s="626"/>
      <c r="DW9" s="626"/>
      <c r="DX9" s="626"/>
      <c r="DY9" s="626"/>
      <c r="DZ9" s="626"/>
      <c r="EA9" s="626"/>
      <c r="EB9" s="626"/>
      <c r="EC9" s="666"/>
    </row>
    <row r="10" spans="2:143" ht="11.25" customHeight="1" x14ac:dyDescent="0.15">
      <c r="B10" s="620" t="s">
        <v>252</v>
      </c>
      <c r="C10" s="621"/>
      <c r="D10" s="621"/>
      <c r="E10" s="621"/>
      <c r="F10" s="621"/>
      <c r="G10" s="621"/>
      <c r="H10" s="621"/>
      <c r="I10" s="621"/>
      <c r="J10" s="621"/>
      <c r="K10" s="621"/>
      <c r="L10" s="621"/>
      <c r="M10" s="621"/>
      <c r="N10" s="621"/>
      <c r="O10" s="621"/>
      <c r="P10" s="621"/>
      <c r="Q10" s="622"/>
      <c r="R10" s="623" t="s">
        <v>241</v>
      </c>
      <c r="S10" s="626"/>
      <c r="T10" s="626"/>
      <c r="U10" s="626"/>
      <c r="V10" s="626"/>
      <c r="W10" s="626"/>
      <c r="X10" s="626"/>
      <c r="Y10" s="627"/>
      <c r="Z10" s="685" t="s">
        <v>241</v>
      </c>
      <c r="AA10" s="685"/>
      <c r="AB10" s="685"/>
      <c r="AC10" s="685"/>
      <c r="AD10" s="686" t="s">
        <v>241</v>
      </c>
      <c r="AE10" s="686"/>
      <c r="AF10" s="686"/>
      <c r="AG10" s="686"/>
      <c r="AH10" s="686"/>
      <c r="AI10" s="686"/>
      <c r="AJ10" s="686"/>
      <c r="AK10" s="686"/>
      <c r="AL10" s="628" t="s">
        <v>132</v>
      </c>
      <c r="AM10" s="629"/>
      <c r="AN10" s="629"/>
      <c r="AO10" s="687"/>
      <c r="AP10" s="620" t="s">
        <v>253</v>
      </c>
      <c r="AQ10" s="621"/>
      <c r="AR10" s="621"/>
      <c r="AS10" s="621"/>
      <c r="AT10" s="621"/>
      <c r="AU10" s="621"/>
      <c r="AV10" s="621"/>
      <c r="AW10" s="621"/>
      <c r="AX10" s="621"/>
      <c r="AY10" s="621"/>
      <c r="AZ10" s="621"/>
      <c r="BA10" s="621"/>
      <c r="BB10" s="621"/>
      <c r="BC10" s="621"/>
      <c r="BD10" s="621"/>
      <c r="BE10" s="621"/>
      <c r="BF10" s="622"/>
      <c r="BG10" s="623">
        <v>80380</v>
      </c>
      <c r="BH10" s="626"/>
      <c r="BI10" s="626"/>
      <c r="BJ10" s="626"/>
      <c r="BK10" s="626"/>
      <c r="BL10" s="626"/>
      <c r="BM10" s="626"/>
      <c r="BN10" s="627"/>
      <c r="BO10" s="685">
        <v>1.5</v>
      </c>
      <c r="BP10" s="685"/>
      <c r="BQ10" s="685"/>
      <c r="BR10" s="685"/>
      <c r="BS10" s="631" t="s">
        <v>132</v>
      </c>
      <c r="BT10" s="626"/>
      <c r="BU10" s="626"/>
      <c r="BV10" s="626"/>
      <c r="BW10" s="626"/>
      <c r="BX10" s="626"/>
      <c r="BY10" s="626"/>
      <c r="BZ10" s="626"/>
      <c r="CA10" s="626"/>
      <c r="CB10" s="666"/>
      <c r="CD10" s="667" t="s">
        <v>254</v>
      </c>
      <c r="CE10" s="664"/>
      <c r="CF10" s="664"/>
      <c r="CG10" s="664"/>
      <c r="CH10" s="664"/>
      <c r="CI10" s="664"/>
      <c r="CJ10" s="664"/>
      <c r="CK10" s="664"/>
      <c r="CL10" s="664"/>
      <c r="CM10" s="664"/>
      <c r="CN10" s="664"/>
      <c r="CO10" s="664"/>
      <c r="CP10" s="664"/>
      <c r="CQ10" s="665"/>
      <c r="CR10" s="623">
        <v>12343</v>
      </c>
      <c r="CS10" s="626"/>
      <c r="CT10" s="626"/>
      <c r="CU10" s="626"/>
      <c r="CV10" s="626"/>
      <c r="CW10" s="626"/>
      <c r="CX10" s="626"/>
      <c r="CY10" s="627"/>
      <c r="CZ10" s="685">
        <v>0.1</v>
      </c>
      <c r="DA10" s="685"/>
      <c r="DB10" s="685"/>
      <c r="DC10" s="685"/>
      <c r="DD10" s="631" t="s">
        <v>241</v>
      </c>
      <c r="DE10" s="626"/>
      <c r="DF10" s="626"/>
      <c r="DG10" s="626"/>
      <c r="DH10" s="626"/>
      <c r="DI10" s="626"/>
      <c r="DJ10" s="626"/>
      <c r="DK10" s="626"/>
      <c r="DL10" s="626"/>
      <c r="DM10" s="626"/>
      <c r="DN10" s="626"/>
      <c r="DO10" s="626"/>
      <c r="DP10" s="627"/>
      <c r="DQ10" s="631">
        <v>12343</v>
      </c>
      <c r="DR10" s="626"/>
      <c r="DS10" s="626"/>
      <c r="DT10" s="626"/>
      <c r="DU10" s="626"/>
      <c r="DV10" s="626"/>
      <c r="DW10" s="626"/>
      <c r="DX10" s="626"/>
      <c r="DY10" s="626"/>
      <c r="DZ10" s="626"/>
      <c r="EA10" s="626"/>
      <c r="EB10" s="626"/>
      <c r="EC10" s="666"/>
    </row>
    <row r="11" spans="2:143" ht="11.25" customHeight="1" x14ac:dyDescent="0.15">
      <c r="B11" s="620" t="s">
        <v>255</v>
      </c>
      <c r="C11" s="621"/>
      <c r="D11" s="621"/>
      <c r="E11" s="621"/>
      <c r="F11" s="621"/>
      <c r="G11" s="621"/>
      <c r="H11" s="621"/>
      <c r="I11" s="621"/>
      <c r="J11" s="621"/>
      <c r="K11" s="621"/>
      <c r="L11" s="621"/>
      <c r="M11" s="621"/>
      <c r="N11" s="621"/>
      <c r="O11" s="621"/>
      <c r="P11" s="621"/>
      <c r="Q11" s="622"/>
      <c r="R11" s="623" t="s">
        <v>241</v>
      </c>
      <c r="S11" s="626"/>
      <c r="T11" s="626"/>
      <c r="U11" s="626"/>
      <c r="V11" s="626"/>
      <c r="W11" s="626"/>
      <c r="X11" s="626"/>
      <c r="Y11" s="627"/>
      <c r="Z11" s="685" t="s">
        <v>132</v>
      </c>
      <c r="AA11" s="685"/>
      <c r="AB11" s="685"/>
      <c r="AC11" s="685"/>
      <c r="AD11" s="686" t="s">
        <v>241</v>
      </c>
      <c r="AE11" s="686"/>
      <c r="AF11" s="686"/>
      <c r="AG11" s="686"/>
      <c r="AH11" s="686"/>
      <c r="AI11" s="686"/>
      <c r="AJ11" s="686"/>
      <c r="AK11" s="686"/>
      <c r="AL11" s="628" t="s">
        <v>241</v>
      </c>
      <c r="AM11" s="629"/>
      <c r="AN11" s="629"/>
      <c r="AO11" s="687"/>
      <c r="AP11" s="620" t="s">
        <v>256</v>
      </c>
      <c r="AQ11" s="621"/>
      <c r="AR11" s="621"/>
      <c r="AS11" s="621"/>
      <c r="AT11" s="621"/>
      <c r="AU11" s="621"/>
      <c r="AV11" s="621"/>
      <c r="AW11" s="621"/>
      <c r="AX11" s="621"/>
      <c r="AY11" s="621"/>
      <c r="AZ11" s="621"/>
      <c r="BA11" s="621"/>
      <c r="BB11" s="621"/>
      <c r="BC11" s="621"/>
      <c r="BD11" s="621"/>
      <c r="BE11" s="621"/>
      <c r="BF11" s="622"/>
      <c r="BG11" s="623">
        <v>476446</v>
      </c>
      <c r="BH11" s="626"/>
      <c r="BI11" s="626"/>
      <c r="BJ11" s="626"/>
      <c r="BK11" s="626"/>
      <c r="BL11" s="626"/>
      <c r="BM11" s="626"/>
      <c r="BN11" s="627"/>
      <c r="BO11" s="685">
        <v>8.8000000000000007</v>
      </c>
      <c r="BP11" s="685"/>
      <c r="BQ11" s="685"/>
      <c r="BR11" s="685"/>
      <c r="BS11" s="631" t="s">
        <v>241</v>
      </c>
      <c r="BT11" s="626"/>
      <c r="BU11" s="626"/>
      <c r="BV11" s="626"/>
      <c r="BW11" s="626"/>
      <c r="BX11" s="626"/>
      <c r="BY11" s="626"/>
      <c r="BZ11" s="626"/>
      <c r="CA11" s="626"/>
      <c r="CB11" s="666"/>
      <c r="CD11" s="667" t="s">
        <v>257</v>
      </c>
      <c r="CE11" s="664"/>
      <c r="CF11" s="664"/>
      <c r="CG11" s="664"/>
      <c r="CH11" s="664"/>
      <c r="CI11" s="664"/>
      <c r="CJ11" s="664"/>
      <c r="CK11" s="664"/>
      <c r="CL11" s="664"/>
      <c r="CM11" s="664"/>
      <c r="CN11" s="664"/>
      <c r="CO11" s="664"/>
      <c r="CP11" s="664"/>
      <c r="CQ11" s="665"/>
      <c r="CR11" s="623">
        <v>265246</v>
      </c>
      <c r="CS11" s="626"/>
      <c r="CT11" s="626"/>
      <c r="CU11" s="626"/>
      <c r="CV11" s="626"/>
      <c r="CW11" s="626"/>
      <c r="CX11" s="626"/>
      <c r="CY11" s="627"/>
      <c r="CZ11" s="685">
        <v>2.2000000000000002</v>
      </c>
      <c r="DA11" s="685"/>
      <c r="DB11" s="685"/>
      <c r="DC11" s="685"/>
      <c r="DD11" s="631">
        <v>121751</v>
      </c>
      <c r="DE11" s="626"/>
      <c r="DF11" s="626"/>
      <c r="DG11" s="626"/>
      <c r="DH11" s="626"/>
      <c r="DI11" s="626"/>
      <c r="DJ11" s="626"/>
      <c r="DK11" s="626"/>
      <c r="DL11" s="626"/>
      <c r="DM11" s="626"/>
      <c r="DN11" s="626"/>
      <c r="DO11" s="626"/>
      <c r="DP11" s="627"/>
      <c r="DQ11" s="631">
        <v>248006</v>
      </c>
      <c r="DR11" s="626"/>
      <c r="DS11" s="626"/>
      <c r="DT11" s="626"/>
      <c r="DU11" s="626"/>
      <c r="DV11" s="626"/>
      <c r="DW11" s="626"/>
      <c r="DX11" s="626"/>
      <c r="DY11" s="626"/>
      <c r="DZ11" s="626"/>
      <c r="EA11" s="626"/>
      <c r="EB11" s="626"/>
      <c r="EC11" s="666"/>
    </row>
    <row r="12" spans="2:143" ht="11.25" customHeight="1" x14ac:dyDescent="0.15">
      <c r="B12" s="620" t="s">
        <v>258</v>
      </c>
      <c r="C12" s="621"/>
      <c r="D12" s="621"/>
      <c r="E12" s="621"/>
      <c r="F12" s="621"/>
      <c r="G12" s="621"/>
      <c r="H12" s="621"/>
      <c r="I12" s="621"/>
      <c r="J12" s="621"/>
      <c r="K12" s="621"/>
      <c r="L12" s="621"/>
      <c r="M12" s="621"/>
      <c r="N12" s="621"/>
      <c r="O12" s="621"/>
      <c r="P12" s="621"/>
      <c r="Q12" s="622"/>
      <c r="R12" s="623">
        <v>661756</v>
      </c>
      <c r="S12" s="626"/>
      <c r="T12" s="626"/>
      <c r="U12" s="626"/>
      <c r="V12" s="626"/>
      <c r="W12" s="626"/>
      <c r="X12" s="626"/>
      <c r="Y12" s="627"/>
      <c r="Z12" s="685">
        <v>5.3</v>
      </c>
      <c r="AA12" s="685"/>
      <c r="AB12" s="685"/>
      <c r="AC12" s="685"/>
      <c r="AD12" s="686">
        <v>661756</v>
      </c>
      <c r="AE12" s="686"/>
      <c r="AF12" s="686"/>
      <c r="AG12" s="686"/>
      <c r="AH12" s="686"/>
      <c r="AI12" s="686"/>
      <c r="AJ12" s="686"/>
      <c r="AK12" s="686"/>
      <c r="AL12" s="628">
        <v>9.4</v>
      </c>
      <c r="AM12" s="629"/>
      <c r="AN12" s="629"/>
      <c r="AO12" s="687"/>
      <c r="AP12" s="620" t="s">
        <v>259</v>
      </c>
      <c r="AQ12" s="621"/>
      <c r="AR12" s="621"/>
      <c r="AS12" s="621"/>
      <c r="AT12" s="621"/>
      <c r="AU12" s="621"/>
      <c r="AV12" s="621"/>
      <c r="AW12" s="621"/>
      <c r="AX12" s="621"/>
      <c r="AY12" s="621"/>
      <c r="AZ12" s="621"/>
      <c r="BA12" s="621"/>
      <c r="BB12" s="621"/>
      <c r="BC12" s="621"/>
      <c r="BD12" s="621"/>
      <c r="BE12" s="621"/>
      <c r="BF12" s="622"/>
      <c r="BG12" s="623">
        <v>2348310</v>
      </c>
      <c r="BH12" s="626"/>
      <c r="BI12" s="626"/>
      <c r="BJ12" s="626"/>
      <c r="BK12" s="626"/>
      <c r="BL12" s="626"/>
      <c r="BM12" s="626"/>
      <c r="BN12" s="627"/>
      <c r="BO12" s="685">
        <v>43.3</v>
      </c>
      <c r="BP12" s="685"/>
      <c r="BQ12" s="685"/>
      <c r="BR12" s="685"/>
      <c r="BS12" s="631" t="s">
        <v>132</v>
      </c>
      <c r="BT12" s="626"/>
      <c r="BU12" s="626"/>
      <c r="BV12" s="626"/>
      <c r="BW12" s="626"/>
      <c r="BX12" s="626"/>
      <c r="BY12" s="626"/>
      <c r="BZ12" s="626"/>
      <c r="CA12" s="626"/>
      <c r="CB12" s="666"/>
      <c r="CD12" s="667" t="s">
        <v>260</v>
      </c>
      <c r="CE12" s="664"/>
      <c r="CF12" s="664"/>
      <c r="CG12" s="664"/>
      <c r="CH12" s="664"/>
      <c r="CI12" s="664"/>
      <c r="CJ12" s="664"/>
      <c r="CK12" s="664"/>
      <c r="CL12" s="664"/>
      <c r="CM12" s="664"/>
      <c r="CN12" s="664"/>
      <c r="CO12" s="664"/>
      <c r="CP12" s="664"/>
      <c r="CQ12" s="665"/>
      <c r="CR12" s="623">
        <v>401968</v>
      </c>
      <c r="CS12" s="626"/>
      <c r="CT12" s="626"/>
      <c r="CU12" s="626"/>
      <c r="CV12" s="626"/>
      <c r="CW12" s="626"/>
      <c r="CX12" s="626"/>
      <c r="CY12" s="627"/>
      <c r="CZ12" s="685">
        <v>3.4</v>
      </c>
      <c r="DA12" s="685"/>
      <c r="DB12" s="685"/>
      <c r="DC12" s="685"/>
      <c r="DD12" s="631">
        <v>212979</v>
      </c>
      <c r="DE12" s="626"/>
      <c r="DF12" s="626"/>
      <c r="DG12" s="626"/>
      <c r="DH12" s="626"/>
      <c r="DI12" s="626"/>
      <c r="DJ12" s="626"/>
      <c r="DK12" s="626"/>
      <c r="DL12" s="626"/>
      <c r="DM12" s="626"/>
      <c r="DN12" s="626"/>
      <c r="DO12" s="626"/>
      <c r="DP12" s="627"/>
      <c r="DQ12" s="631">
        <v>216807</v>
      </c>
      <c r="DR12" s="626"/>
      <c r="DS12" s="626"/>
      <c r="DT12" s="626"/>
      <c r="DU12" s="626"/>
      <c r="DV12" s="626"/>
      <c r="DW12" s="626"/>
      <c r="DX12" s="626"/>
      <c r="DY12" s="626"/>
      <c r="DZ12" s="626"/>
      <c r="EA12" s="626"/>
      <c r="EB12" s="626"/>
      <c r="EC12" s="666"/>
    </row>
    <row r="13" spans="2:143" ht="11.25" customHeight="1" x14ac:dyDescent="0.15">
      <c r="B13" s="620" t="s">
        <v>261</v>
      </c>
      <c r="C13" s="621"/>
      <c r="D13" s="621"/>
      <c r="E13" s="621"/>
      <c r="F13" s="621"/>
      <c r="G13" s="621"/>
      <c r="H13" s="621"/>
      <c r="I13" s="621"/>
      <c r="J13" s="621"/>
      <c r="K13" s="621"/>
      <c r="L13" s="621"/>
      <c r="M13" s="621"/>
      <c r="N13" s="621"/>
      <c r="O13" s="621"/>
      <c r="P13" s="621"/>
      <c r="Q13" s="622"/>
      <c r="R13" s="623">
        <v>40668</v>
      </c>
      <c r="S13" s="626"/>
      <c r="T13" s="626"/>
      <c r="U13" s="626"/>
      <c r="V13" s="626"/>
      <c r="W13" s="626"/>
      <c r="X13" s="626"/>
      <c r="Y13" s="627"/>
      <c r="Z13" s="685">
        <v>0.3</v>
      </c>
      <c r="AA13" s="685"/>
      <c r="AB13" s="685"/>
      <c r="AC13" s="685"/>
      <c r="AD13" s="686">
        <v>40668</v>
      </c>
      <c r="AE13" s="686"/>
      <c r="AF13" s="686"/>
      <c r="AG13" s="686"/>
      <c r="AH13" s="686"/>
      <c r="AI13" s="686"/>
      <c r="AJ13" s="686"/>
      <c r="AK13" s="686"/>
      <c r="AL13" s="628">
        <v>0.6</v>
      </c>
      <c r="AM13" s="629"/>
      <c r="AN13" s="629"/>
      <c r="AO13" s="687"/>
      <c r="AP13" s="620" t="s">
        <v>262</v>
      </c>
      <c r="AQ13" s="621"/>
      <c r="AR13" s="621"/>
      <c r="AS13" s="621"/>
      <c r="AT13" s="621"/>
      <c r="AU13" s="621"/>
      <c r="AV13" s="621"/>
      <c r="AW13" s="621"/>
      <c r="AX13" s="621"/>
      <c r="AY13" s="621"/>
      <c r="AZ13" s="621"/>
      <c r="BA13" s="621"/>
      <c r="BB13" s="621"/>
      <c r="BC13" s="621"/>
      <c r="BD13" s="621"/>
      <c r="BE13" s="621"/>
      <c r="BF13" s="622"/>
      <c r="BG13" s="623">
        <v>2346351</v>
      </c>
      <c r="BH13" s="626"/>
      <c r="BI13" s="626"/>
      <c r="BJ13" s="626"/>
      <c r="BK13" s="626"/>
      <c r="BL13" s="626"/>
      <c r="BM13" s="626"/>
      <c r="BN13" s="627"/>
      <c r="BO13" s="685">
        <v>43.3</v>
      </c>
      <c r="BP13" s="685"/>
      <c r="BQ13" s="685"/>
      <c r="BR13" s="685"/>
      <c r="BS13" s="631" t="s">
        <v>241</v>
      </c>
      <c r="BT13" s="626"/>
      <c r="BU13" s="626"/>
      <c r="BV13" s="626"/>
      <c r="BW13" s="626"/>
      <c r="BX13" s="626"/>
      <c r="BY13" s="626"/>
      <c r="BZ13" s="626"/>
      <c r="CA13" s="626"/>
      <c r="CB13" s="666"/>
      <c r="CD13" s="667" t="s">
        <v>263</v>
      </c>
      <c r="CE13" s="664"/>
      <c r="CF13" s="664"/>
      <c r="CG13" s="664"/>
      <c r="CH13" s="664"/>
      <c r="CI13" s="664"/>
      <c r="CJ13" s="664"/>
      <c r="CK13" s="664"/>
      <c r="CL13" s="664"/>
      <c r="CM13" s="664"/>
      <c r="CN13" s="664"/>
      <c r="CO13" s="664"/>
      <c r="CP13" s="664"/>
      <c r="CQ13" s="665"/>
      <c r="CR13" s="623">
        <v>1315650</v>
      </c>
      <c r="CS13" s="626"/>
      <c r="CT13" s="626"/>
      <c r="CU13" s="626"/>
      <c r="CV13" s="626"/>
      <c r="CW13" s="626"/>
      <c r="CX13" s="626"/>
      <c r="CY13" s="627"/>
      <c r="CZ13" s="685">
        <v>11</v>
      </c>
      <c r="DA13" s="685"/>
      <c r="DB13" s="685"/>
      <c r="DC13" s="685"/>
      <c r="DD13" s="631">
        <v>644194</v>
      </c>
      <c r="DE13" s="626"/>
      <c r="DF13" s="626"/>
      <c r="DG13" s="626"/>
      <c r="DH13" s="626"/>
      <c r="DI13" s="626"/>
      <c r="DJ13" s="626"/>
      <c r="DK13" s="626"/>
      <c r="DL13" s="626"/>
      <c r="DM13" s="626"/>
      <c r="DN13" s="626"/>
      <c r="DO13" s="626"/>
      <c r="DP13" s="627"/>
      <c r="DQ13" s="631">
        <v>973315</v>
      </c>
      <c r="DR13" s="626"/>
      <c r="DS13" s="626"/>
      <c r="DT13" s="626"/>
      <c r="DU13" s="626"/>
      <c r="DV13" s="626"/>
      <c r="DW13" s="626"/>
      <c r="DX13" s="626"/>
      <c r="DY13" s="626"/>
      <c r="DZ13" s="626"/>
      <c r="EA13" s="626"/>
      <c r="EB13" s="626"/>
      <c r="EC13" s="666"/>
    </row>
    <row r="14" spans="2:143" ht="11.25" customHeight="1" x14ac:dyDescent="0.15">
      <c r="B14" s="620" t="s">
        <v>264</v>
      </c>
      <c r="C14" s="621"/>
      <c r="D14" s="621"/>
      <c r="E14" s="621"/>
      <c r="F14" s="621"/>
      <c r="G14" s="621"/>
      <c r="H14" s="621"/>
      <c r="I14" s="621"/>
      <c r="J14" s="621"/>
      <c r="K14" s="621"/>
      <c r="L14" s="621"/>
      <c r="M14" s="621"/>
      <c r="N14" s="621"/>
      <c r="O14" s="621"/>
      <c r="P14" s="621"/>
      <c r="Q14" s="622"/>
      <c r="R14" s="623" t="s">
        <v>132</v>
      </c>
      <c r="S14" s="626"/>
      <c r="T14" s="626"/>
      <c r="U14" s="626"/>
      <c r="V14" s="626"/>
      <c r="W14" s="626"/>
      <c r="X14" s="626"/>
      <c r="Y14" s="627"/>
      <c r="Z14" s="685" t="s">
        <v>132</v>
      </c>
      <c r="AA14" s="685"/>
      <c r="AB14" s="685"/>
      <c r="AC14" s="685"/>
      <c r="AD14" s="686" t="s">
        <v>132</v>
      </c>
      <c r="AE14" s="686"/>
      <c r="AF14" s="686"/>
      <c r="AG14" s="686"/>
      <c r="AH14" s="686"/>
      <c r="AI14" s="686"/>
      <c r="AJ14" s="686"/>
      <c r="AK14" s="686"/>
      <c r="AL14" s="628" t="s">
        <v>132</v>
      </c>
      <c r="AM14" s="629"/>
      <c r="AN14" s="629"/>
      <c r="AO14" s="687"/>
      <c r="AP14" s="620" t="s">
        <v>265</v>
      </c>
      <c r="AQ14" s="621"/>
      <c r="AR14" s="621"/>
      <c r="AS14" s="621"/>
      <c r="AT14" s="621"/>
      <c r="AU14" s="621"/>
      <c r="AV14" s="621"/>
      <c r="AW14" s="621"/>
      <c r="AX14" s="621"/>
      <c r="AY14" s="621"/>
      <c r="AZ14" s="621"/>
      <c r="BA14" s="621"/>
      <c r="BB14" s="621"/>
      <c r="BC14" s="621"/>
      <c r="BD14" s="621"/>
      <c r="BE14" s="621"/>
      <c r="BF14" s="622"/>
      <c r="BG14" s="623">
        <v>104336</v>
      </c>
      <c r="BH14" s="626"/>
      <c r="BI14" s="626"/>
      <c r="BJ14" s="626"/>
      <c r="BK14" s="626"/>
      <c r="BL14" s="626"/>
      <c r="BM14" s="626"/>
      <c r="BN14" s="627"/>
      <c r="BO14" s="685">
        <v>1.9</v>
      </c>
      <c r="BP14" s="685"/>
      <c r="BQ14" s="685"/>
      <c r="BR14" s="685"/>
      <c r="BS14" s="631" t="s">
        <v>241</v>
      </c>
      <c r="BT14" s="626"/>
      <c r="BU14" s="626"/>
      <c r="BV14" s="626"/>
      <c r="BW14" s="626"/>
      <c r="BX14" s="626"/>
      <c r="BY14" s="626"/>
      <c r="BZ14" s="626"/>
      <c r="CA14" s="626"/>
      <c r="CB14" s="666"/>
      <c r="CD14" s="667" t="s">
        <v>266</v>
      </c>
      <c r="CE14" s="664"/>
      <c r="CF14" s="664"/>
      <c r="CG14" s="664"/>
      <c r="CH14" s="664"/>
      <c r="CI14" s="664"/>
      <c r="CJ14" s="664"/>
      <c r="CK14" s="664"/>
      <c r="CL14" s="664"/>
      <c r="CM14" s="664"/>
      <c r="CN14" s="664"/>
      <c r="CO14" s="664"/>
      <c r="CP14" s="664"/>
      <c r="CQ14" s="665"/>
      <c r="CR14" s="623">
        <v>641428</v>
      </c>
      <c r="CS14" s="626"/>
      <c r="CT14" s="626"/>
      <c r="CU14" s="626"/>
      <c r="CV14" s="626"/>
      <c r="CW14" s="626"/>
      <c r="CX14" s="626"/>
      <c r="CY14" s="627"/>
      <c r="CZ14" s="685">
        <v>5.4</v>
      </c>
      <c r="DA14" s="685"/>
      <c r="DB14" s="685"/>
      <c r="DC14" s="685"/>
      <c r="DD14" s="631">
        <v>88446</v>
      </c>
      <c r="DE14" s="626"/>
      <c r="DF14" s="626"/>
      <c r="DG14" s="626"/>
      <c r="DH14" s="626"/>
      <c r="DI14" s="626"/>
      <c r="DJ14" s="626"/>
      <c r="DK14" s="626"/>
      <c r="DL14" s="626"/>
      <c r="DM14" s="626"/>
      <c r="DN14" s="626"/>
      <c r="DO14" s="626"/>
      <c r="DP14" s="627"/>
      <c r="DQ14" s="631">
        <v>543748</v>
      </c>
      <c r="DR14" s="626"/>
      <c r="DS14" s="626"/>
      <c r="DT14" s="626"/>
      <c r="DU14" s="626"/>
      <c r="DV14" s="626"/>
      <c r="DW14" s="626"/>
      <c r="DX14" s="626"/>
      <c r="DY14" s="626"/>
      <c r="DZ14" s="626"/>
      <c r="EA14" s="626"/>
      <c r="EB14" s="626"/>
      <c r="EC14" s="666"/>
    </row>
    <row r="15" spans="2:143" ht="11.25" customHeight="1" x14ac:dyDescent="0.15">
      <c r="B15" s="620" t="s">
        <v>267</v>
      </c>
      <c r="C15" s="621"/>
      <c r="D15" s="621"/>
      <c r="E15" s="621"/>
      <c r="F15" s="621"/>
      <c r="G15" s="621"/>
      <c r="H15" s="621"/>
      <c r="I15" s="621"/>
      <c r="J15" s="621"/>
      <c r="K15" s="621"/>
      <c r="L15" s="621"/>
      <c r="M15" s="621"/>
      <c r="N15" s="621"/>
      <c r="O15" s="621"/>
      <c r="P15" s="621"/>
      <c r="Q15" s="622"/>
      <c r="R15" s="623">
        <v>50860</v>
      </c>
      <c r="S15" s="626"/>
      <c r="T15" s="626"/>
      <c r="U15" s="626"/>
      <c r="V15" s="626"/>
      <c r="W15" s="626"/>
      <c r="X15" s="626"/>
      <c r="Y15" s="627"/>
      <c r="Z15" s="685">
        <v>0.4</v>
      </c>
      <c r="AA15" s="685"/>
      <c r="AB15" s="685"/>
      <c r="AC15" s="685"/>
      <c r="AD15" s="686">
        <v>50860</v>
      </c>
      <c r="AE15" s="686"/>
      <c r="AF15" s="686"/>
      <c r="AG15" s="686"/>
      <c r="AH15" s="686"/>
      <c r="AI15" s="686"/>
      <c r="AJ15" s="686"/>
      <c r="AK15" s="686"/>
      <c r="AL15" s="628">
        <v>0.7</v>
      </c>
      <c r="AM15" s="629"/>
      <c r="AN15" s="629"/>
      <c r="AO15" s="687"/>
      <c r="AP15" s="620" t="s">
        <v>268</v>
      </c>
      <c r="AQ15" s="621"/>
      <c r="AR15" s="621"/>
      <c r="AS15" s="621"/>
      <c r="AT15" s="621"/>
      <c r="AU15" s="621"/>
      <c r="AV15" s="621"/>
      <c r="AW15" s="621"/>
      <c r="AX15" s="621"/>
      <c r="AY15" s="621"/>
      <c r="AZ15" s="621"/>
      <c r="BA15" s="621"/>
      <c r="BB15" s="621"/>
      <c r="BC15" s="621"/>
      <c r="BD15" s="621"/>
      <c r="BE15" s="621"/>
      <c r="BF15" s="622"/>
      <c r="BG15" s="623">
        <v>258108</v>
      </c>
      <c r="BH15" s="626"/>
      <c r="BI15" s="626"/>
      <c r="BJ15" s="626"/>
      <c r="BK15" s="626"/>
      <c r="BL15" s="626"/>
      <c r="BM15" s="626"/>
      <c r="BN15" s="627"/>
      <c r="BO15" s="685">
        <v>4.8</v>
      </c>
      <c r="BP15" s="685"/>
      <c r="BQ15" s="685"/>
      <c r="BR15" s="685"/>
      <c r="BS15" s="631" t="s">
        <v>241</v>
      </c>
      <c r="BT15" s="626"/>
      <c r="BU15" s="626"/>
      <c r="BV15" s="626"/>
      <c r="BW15" s="626"/>
      <c r="BX15" s="626"/>
      <c r="BY15" s="626"/>
      <c r="BZ15" s="626"/>
      <c r="CA15" s="626"/>
      <c r="CB15" s="666"/>
      <c r="CD15" s="667" t="s">
        <v>269</v>
      </c>
      <c r="CE15" s="664"/>
      <c r="CF15" s="664"/>
      <c r="CG15" s="664"/>
      <c r="CH15" s="664"/>
      <c r="CI15" s="664"/>
      <c r="CJ15" s="664"/>
      <c r="CK15" s="664"/>
      <c r="CL15" s="664"/>
      <c r="CM15" s="664"/>
      <c r="CN15" s="664"/>
      <c r="CO15" s="664"/>
      <c r="CP15" s="664"/>
      <c r="CQ15" s="665"/>
      <c r="CR15" s="623">
        <v>1942581</v>
      </c>
      <c r="CS15" s="626"/>
      <c r="CT15" s="626"/>
      <c r="CU15" s="626"/>
      <c r="CV15" s="626"/>
      <c r="CW15" s="626"/>
      <c r="CX15" s="626"/>
      <c r="CY15" s="627"/>
      <c r="CZ15" s="685">
        <v>16.3</v>
      </c>
      <c r="DA15" s="685"/>
      <c r="DB15" s="685"/>
      <c r="DC15" s="685"/>
      <c r="DD15" s="631">
        <v>667539</v>
      </c>
      <c r="DE15" s="626"/>
      <c r="DF15" s="626"/>
      <c r="DG15" s="626"/>
      <c r="DH15" s="626"/>
      <c r="DI15" s="626"/>
      <c r="DJ15" s="626"/>
      <c r="DK15" s="626"/>
      <c r="DL15" s="626"/>
      <c r="DM15" s="626"/>
      <c r="DN15" s="626"/>
      <c r="DO15" s="626"/>
      <c r="DP15" s="627"/>
      <c r="DQ15" s="631">
        <v>1395870</v>
      </c>
      <c r="DR15" s="626"/>
      <c r="DS15" s="626"/>
      <c r="DT15" s="626"/>
      <c r="DU15" s="626"/>
      <c r="DV15" s="626"/>
      <c r="DW15" s="626"/>
      <c r="DX15" s="626"/>
      <c r="DY15" s="626"/>
      <c r="DZ15" s="626"/>
      <c r="EA15" s="626"/>
      <c r="EB15" s="626"/>
      <c r="EC15" s="666"/>
    </row>
    <row r="16" spans="2:143" ht="11.25" customHeight="1" x14ac:dyDescent="0.15">
      <c r="B16" s="620" t="s">
        <v>270</v>
      </c>
      <c r="C16" s="621"/>
      <c r="D16" s="621"/>
      <c r="E16" s="621"/>
      <c r="F16" s="621"/>
      <c r="G16" s="621"/>
      <c r="H16" s="621"/>
      <c r="I16" s="621"/>
      <c r="J16" s="621"/>
      <c r="K16" s="621"/>
      <c r="L16" s="621"/>
      <c r="M16" s="621"/>
      <c r="N16" s="621"/>
      <c r="O16" s="621"/>
      <c r="P16" s="621"/>
      <c r="Q16" s="622"/>
      <c r="R16" s="623" t="s">
        <v>132</v>
      </c>
      <c r="S16" s="626"/>
      <c r="T16" s="626"/>
      <c r="U16" s="626"/>
      <c r="V16" s="626"/>
      <c r="W16" s="626"/>
      <c r="X16" s="626"/>
      <c r="Y16" s="627"/>
      <c r="Z16" s="685" t="s">
        <v>132</v>
      </c>
      <c r="AA16" s="685"/>
      <c r="AB16" s="685"/>
      <c r="AC16" s="685"/>
      <c r="AD16" s="686" t="s">
        <v>132</v>
      </c>
      <c r="AE16" s="686"/>
      <c r="AF16" s="686"/>
      <c r="AG16" s="686"/>
      <c r="AH16" s="686"/>
      <c r="AI16" s="686"/>
      <c r="AJ16" s="686"/>
      <c r="AK16" s="686"/>
      <c r="AL16" s="628" t="s">
        <v>132</v>
      </c>
      <c r="AM16" s="629"/>
      <c r="AN16" s="629"/>
      <c r="AO16" s="687"/>
      <c r="AP16" s="620" t="s">
        <v>271</v>
      </c>
      <c r="AQ16" s="621"/>
      <c r="AR16" s="621"/>
      <c r="AS16" s="621"/>
      <c r="AT16" s="621"/>
      <c r="AU16" s="621"/>
      <c r="AV16" s="621"/>
      <c r="AW16" s="621"/>
      <c r="AX16" s="621"/>
      <c r="AY16" s="621"/>
      <c r="AZ16" s="621"/>
      <c r="BA16" s="621"/>
      <c r="BB16" s="621"/>
      <c r="BC16" s="621"/>
      <c r="BD16" s="621"/>
      <c r="BE16" s="621"/>
      <c r="BF16" s="622"/>
      <c r="BG16" s="623" t="s">
        <v>241</v>
      </c>
      <c r="BH16" s="626"/>
      <c r="BI16" s="626"/>
      <c r="BJ16" s="626"/>
      <c r="BK16" s="626"/>
      <c r="BL16" s="626"/>
      <c r="BM16" s="626"/>
      <c r="BN16" s="627"/>
      <c r="BO16" s="685" t="s">
        <v>132</v>
      </c>
      <c r="BP16" s="685"/>
      <c r="BQ16" s="685"/>
      <c r="BR16" s="685"/>
      <c r="BS16" s="631" t="s">
        <v>241</v>
      </c>
      <c r="BT16" s="626"/>
      <c r="BU16" s="626"/>
      <c r="BV16" s="626"/>
      <c r="BW16" s="626"/>
      <c r="BX16" s="626"/>
      <c r="BY16" s="626"/>
      <c r="BZ16" s="626"/>
      <c r="CA16" s="626"/>
      <c r="CB16" s="666"/>
      <c r="CD16" s="667" t="s">
        <v>272</v>
      </c>
      <c r="CE16" s="664"/>
      <c r="CF16" s="664"/>
      <c r="CG16" s="664"/>
      <c r="CH16" s="664"/>
      <c r="CI16" s="664"/>
      <c r="CJ16" s="664"/>
      <c r="CK16" s="664"/>
      <c r="CL16" s="664"/>
      <c r="CM16" s="664"/>
      <c r="CN16" s="664"/>
      <c r="CO16" s="664"/>
      <c r="CP16" s="664"/>
      <c r="CQ16" s="665"/>
      <c r="CR16" s="623" t="s">
        <v>241</v>
      </c>
      <c r="CS16" s="626"/>
      <c r="CT16" s="626"/>
      <c r="CU16" s="626"/>
      <c r="CV16" s="626"/>
      <c r="CW16" s="626"/>
      <c r="CX16" s="626"/>
      <c r="CY16" s="627"/>
      <c r="CZ16" s="685" t="s">
        <v>132</v>
      </c>
      <c r="DA16" s="685"/>
      <c r="DB16" s="685"/>
      <c r="DC16" s="685"/>
      <c r="DD16" s="631" t="s">
        <v>241</v>
      </c>
      <c r="DE16" s="626"/>
      <c r="DF16" s="626"/>
      <c r="DG16" s="626"/>
      <c r="DH16" s="626"/>
      <c r="DI16" s="626"/>
      <c r="DJ16" s="626"/>
      <c r="DK16" s="626"/>
      <c r="DL16" s="626"/>
      <c r="DM16" s="626"/>
      <c r="DN16" s="626"/>
      <c r="DO16" s="626"/>
      <c r="DP16" s="627"/>
      <c r="DQ16" s="631" t="s">
        <v>132</v>
      </c>
      <c r="DR16" s="626"/>
      <c r="DS16" s="626"/>
      <c r="DT16" s="626"/>
      <c r="DU16" s="626"/>
      <c r="DV16" s="626"/>
      <c r="DW16" s="626"/>
      <c r="DX16" s="626"/>
      <c r="DY16" s="626"/>
      <c r="DZ16" s="626"/>
      <c r="EA16" s="626"/>
      <c r="EB16" s="626"/>
      <c r="EC16" s="666"/>
    </row>
    <row r="17" spans="2:133" ht="11.25" customHeight="1" x14ac:dyDescent="0.15">
      <c r="B17" s="620" t="s">
        <v>273</v>
      </c>
      <c r="C17" s="621"/>
      <c r="D17" s="621"/>
      <c r="E17" s="621"/>
      <c r="F17" s="621"/>
      <c r="G17" s="621"/>
      <c r="H17" s="621"/>
      <c r="I17" s="621"/>
      <c r="J17" s="621"/>
      <c r="K17" s="621"/>
      <c r="L17" s="621"/>
      <c r="M17" s="621"/>
      <c r="N17" s="621"/>
      <c r="O17" s="621"/>
      <c r="P17" s="621"/>
      <c r="Q17" s="622"/>
      <c r="R17" s="623">
        <v>32821</v>
      </c>
      <c r="S17" s="626"/>
      <c r="T17" s="626"/>
      <c r="U17" s="626"/>
      <c r="V17" s="626"/>
      <c r="W17" s="626"/>
      <c r="X17" s="626"/>
      <c r="Y17" s="627"/>
      <c r="Z17" s="685">
        <v>0.3</v>
      </c>
      <c r="AA17" s="685"/>
      <c r="AB17" s="685"/>
      <c r="AC17" s="685"/>
      <c r="AD17" s="686">
        <v>32821</v>
      </c>
      <c r="AE17" s="686"/>
      <c r="AF17" s="686"/>
      <c r="AG17" s="686"/>
      <c r="AH17" s="686"/>
      <c r="AI17" s="686"/>
      <c r="AJ17" s="686"/>
      <c r="AK17" s="686"/>
      <c r="AL17" s="628">
        <v>0.5</v>
      </c>
      <c r="AM17" s="629"/>
      <c r="AN17" s="629"/>
      <c r="AO17" s="687"/>
      <c r="AP17" s="620" t="s">
        <v>274</v>
      </c>
      <c r="AQ17" s="621"/>
      <c r="AR17" s="621"/>
      <c r="AS17" s="621"/>
      <c r="AT17" s="621"/>
      <c r="AU17" s="621"/>
      <c r="AV17" s="621"/>
      <c r="AW17" s="621"/>
      <c r="AX17" s="621"/>
      <c r="AY17" s="621"/>
      <c r="AZ17" s="621"/>
      <c r="BA17" s="621"/>
      <c r="BB17" s="621"/>
      <c r="BC17" s="621"/>
      <c r="BD17" s="621"/>
      <c r="BE17" s="621"/>
      <c r="BF17" s="622"/>
      <c r="BG17" s="623">
        <v>6000</v>
      </c>
      <c r="BH17" s="626"/>
      <c r="BI17" s="626"/>
      <c r="BJ17" s="626"/>
      <c r="BK17" s="626"/>
      <c r="BL17" s="626"/>
      <c r="BM17" s="626"/>
      <c r="BN17" s="627"/>
      <c r="BO17" s="685">
        <v>0.1</v>
      </c>
      <c r="BP17" s="685"/>
      <c r="BQ17" s="685"/>
      <c r="BR17" s="685"/>
      <c r="BS17" s="631" t="s">
        <v>132</v>
      </c>
      <c r="BT17" s="626"/>
      <c r="BU17" s="626"/>
      <c r="BV17" s="626"/>
      <c r="BW17" s="626"/>
      <c r="BX17" s="626"/>
      <c r="BY17" s="626"/>
      <c r="BZ17" s="626"/>
      <c r="CA17" s="626"/>
      <c r="CB17" s="666"/>
      <c r="CD17" s="667" t="s">
        <v>275</v>
      </c>
      <c r="CE17" s="664"/>
      <c r="CF17" s="664"/>
      <c r="CG17" s="664"/>
      <c r="CH17" s="664"/>
      <c r="CI17" s="664"/>
      <c r="CJ17" s="664"/>
      <c r="CK17" s="664"/>
      <c r="CL17" s="664"/>
      <c r="CM17" s="664"/>
      <c r="CN17" s="664"/>
      <c r="CO17" s="664"/>
      <c r="CP17" s="664"/>
      <c r="CQ17" s="665"/>
      <c r="CR17" s="623">
        <v>984913</v>
      </c>
      <c r="CS17" s="626"/>
      <c r="CT17" s="626"/>
      <c r="CU17" s="626"/>
      <c r="CV17" s="626"/>
      <c r="CW17" s="626"/>
      <c r="CX17" s="626"/>
      <c r="CY17" s="627"/>
      <c r="CZ17" s="685">
        <v>8.1999999999999993</v>
      </c>
      <c r="DA17" s="685"/>
      <c r="DB17" s="685"/>
      <c r="DC17" s="685"/>
      <c r="DD17" s="631" t="s">
        <v>132</v>
      </c>
      <c r="DE17" s="626"/>
      <c r="DF17" s="626"/>
      <c r="DG17" s="626"/>
      <c r="DH17" s="626"/>
      <c r="DI17" s="626"/>
      <c r="DJ17" s="626"/>
      <c r="DK17" s="626"/>
      <c r="DL17" s="626"/>
      <c r="DM17" s="626"/>
      <c r="DN17" s="626"/>
      <c r="DO17" s="626"/>
      <c r="DP17" s="627"/>
      <c r="DQ17" s="631">
        <v>984913</v>
      </c>
      <c r="DR17" s="626"/>
      <c r="DS17" s="626"/>
      <c r="DT17" s="626"/>
      <c r="DU17" s="626"/>
      <c r="DV17" s="626"/>
      <c r="DW17" s="626"/>
      <c r="DX17" s="626"/>
      <c r="DY17" s="626"/>
      <c r="DZ17" s="626"/>
      <c r="EA17" s="626"/>
      <c r="EB17" s="626"/>
      <c r="EC17" s="666"/>
    </row>
    <row r="18" spans="2:133" ht="11.25" customHeight="1" x14ac:dyDescent="0.15">
      <c r="B18" s="620" t="s">
        <v>276</v>
      </c>
      <c r="C18" s="621"/>
      <c r="D18" s="621"/>
      <c r="E18" s="621"/>
      <c r="F18" s="621"/>
      <c r="G18" s="621"/>
      <c r="H18" s="621"/>
      <c r="I18" s="621"/>
      <c r="J18" s="621"/>
      <c r="K18" s="621"/>
      <c r="L18" s="621"/>
      <c r="M18" s="621"/>
      <c r="N18" s="621"/>
      <c r="O18" s="621"/>
      <c r="P18" s="621"/>
      <c r="Q18" s="622"/>
      <c r="R18" s="623">
        <v>1067383</v>
      </c>
      <c r="S18" s="626"/>
      <c r="T18" s="626"/>
      <c r="U18" s="626"/>
      <c r="V18" s="626"/>
      <c r="W18" s="626"/>
      <c r="X18" s="626"/>
      <c r="Y18" s="627"/>
      <c r="Z18" s="685">
        <v>8.5</v>
      </c>
      <c r="AA18" s="685"/>
      <c r="AB18" s="685"/>
      <c r="AC18" s="685"/>
      <c r="AD18" s="686">
        <v>890708</v>
      </c>
      <c r="AE18" s="686"/>
      <c r="AF18" s="686"/>
      <c r="AG18" s="686"/>
      <c r="AH18" s="686"/>
      <c r="AI18" s="686"/>
      <c r="AJ18" s="686"/>
      <c r="AK18" s="686"/>
      <c r="AL18" s="628">
        <v>12.6</v>
      </c>
      <c r="AM18" s="629"/>
      <c r="AN18" s="629"/>
      <c r="AO18" s="687"/>
      <c r="AP18" s="620" t="s">
        <v>277</v>
      </c>
      <c r="AQ18" s="621"/>
      <c r="AR18" s="621"/>
      <c r="AS18" s="621"/>
      <c r="AT18" s="621"/>
      <c r="AU18" s="621"/>
      <c r="AV18" s="621"/>
      <c r="AW18" s="621"/>
      <c r="AX18" s="621"/>
      <c r="AY18" s="621"/>
      <c r="AZ18" s="621"/>
      <c r="BA18" s="621"/>
      <c r="BB18" s="621"/>
      <c r="BC18" s="621"/>
      <c r="BD18" s="621"/>
      <c r="BE18" s="621"/>
      <c r="BF18" s="622"/>
      <c r="BG18" s="623" t="s">
        <v>132</v>
      </c>
      <c r="BH18" s="626"/>
      <c r="BI18" s="626"/>
      <c r="BJ18" s="626"/>
      <c r="BK18" s="626"/>
      <c r="BL18" s="626"/>
      <c r="BM18" s="626"/>
      <c r="BN18" s="627"/>
      <c r="BO18" s="685" t="s">
        <v>132</v>
      </c>
      <c r="BP18" s="685"/>
      <c r="BQ18" s="685"/>
      <c r="BR18" s="685"/>
      <c r="BS18" s="631" t="s">
        <v>132</v>
      </c>
      <c r="BT18" s="626"/>
      <c r="BU18" s="626"/>
      <c r="BV18" s="626"/>
      <c r="BW18" s="626"/>
      <c r="BX18" s="626"/>
      <c r="BY18" s="626"/>
      <c r="BZ18" s="626"/>
      <c r="CA18" s="626"/>
      <c r="CB18" s="666"/>
      <c r="CD18" s="667" t="s">
        <v>278</v>
      </c>
      <c r="CE18" s="664"/>
      <c r="CF18" s="664"/>
      <c r="CG18" s="664"/>
      <c r="CH18" s="664"/>
      <c r="CI18" s="664"/>
      <c r="CJ18" s="664"/>
      <c r="CK18" s="664"/>
      <c r="CL18" s="664"/>
      <c r="CM18" s="664"/>
      <c r="CN18" s="664"/>
      <c r="CO18" s="664"/>
      <c r="CP18" s="664"/>
      <c r="CQ18" s="665"/>
      <c r="CR18" s="623" t="s">
        <v>241</v>
      </c>
      <c r="CS18" s="626"/>
      <c r="CT18" s="626"/>
      <c r="CU18" s="626"/>
      <c r="CV18" s="626"/>
      <c r="CW18" s="626"/>
      <c r="CX18" s="626"/>
      <c r="CY18" s="627"/>
      <c r="CZ18" s="685" t="s">
        <v>241</v>
      </c>
      <c r="DA18" s="685"/>
      <c r="DB18" s="685"/>
      <c r="DC18" s="685"/>
      <c r="DD18" s="631" t="s">
        <v>241</v>
      </c>
      <c r="DE18" s="626"/>
      <c r="DF18" s="626"/>
      <c r="DG18" s="626"/>
      <c r="DH18" s="626"/>
      <c r="DI18" s="626"/>
      <c r="DJ18" s="626"/>
      <c r="DK18" s="626"/>
      <c r="DL18" s="626"/>
      <c r="DM18" s="626"/>
      <c r="DN18" s="626"/>
      <c r="DO18" s="626"/>
      <c r="DP18" s="627"/>
      <c r="DQ18" s="631" t="s">
        <v>241</v>
      </c>
      <c r="DR18" s="626"/>
      <c r="DS18" s="626"/>
      <c r="DT18" s="626"/>
      <c r="DU18" s="626"/>
      <c r="DV18" s="626"/>
      <c r="DW18" s="626"/>
      <c r="DX18" s="626"/>
      <c r="DY18" s="626"/>
      <c r="DZ18" s="626"/>
      <c r="EA18" s="626"/>
      <c r="EB18" s="626"/>
      <c r="EC18" s="666"/>
    </row>
    <row r="19" spans="2:133" ht="11.25" customHeight="1" x14ac:dyDescent="0.15">
      <c r="B19" s="620" t="s">
        <v>279</v>
      </c>
      <c r="C19" s="621"/>
      <c r="D19" s="621"/>
      <c r="E19" s="621"/>
      <c r="F19" s="621"/>
      <c r="G19" s="621"/>
      <c r="H19" s="621"/>
      <c r="I19" s="621"/>
      <c r="J19" s="621"/>
      <c r="K19" s="621"/>
      <c r="L19" s="621"/>
      <c r="M19" s="621"/>
      <c r="N19" s="621"/>
      <c r="O19" s="621"/>
      <c r="P19" s="621"/>
      <c r="Q19" s="622"/>
      <c r="R19" s="623">
        <v>890708</v>
      </c>
      <c r="S19" s="626"/>
      <c r="T19" s="626"/>
      <c r="U19" s="626"/>
      <c r="V19" s="626"/>
      <c r="W19" s="626"/>
      <c r="X19" s="626"/>
      <c r="Y19" s="627"/>
      <c r="Z19" s="685">
        <v>7.1</v>
      </c>
      <c r="AA19" s="685"/>
      <c r="AB19" s="685"/>
      <c r="AC19" s="685"/>
      <c r="AD19" s="686">
        <v>890708</v>
      </c>
      <c r="AE19" s="686"/>
      <c r="AF19" s="686"/>
      <c r="AG19" s="686"/>
      <c r="AH19" s="686"/>
      <c r="AI19" s="686"/>
      <c r="AJ19" s="686"/>
      <c r="AK19" s="686"/>
      <c r="AL19" s="628">
        <v>12.6</v>
      </c>
      <c r="AM19" s="629"/>
      <c r="AN19" s="629"/>
      <c r="AO19" s="687"/>
      <c r="AP19" s="620" t="s">
        <v>280</v>
      </c>
      <c r="AQ19" s="621"/>
      <c r="AR19" s="621"/>
      <c r="AS19" s="621"/>
      <c r="AT19" s="621"/>
      <c r="AU19" s="621"/>
      <c r="AV19" s="621"/>
      <c r="AW19" s="621"/>
      <c r="AX19" s="621"/>
      <c r="AY19" s="621"/>
      <c r="AZ19" s="621"/>
      <c r="BA19" s="621"/>
      <c r="BB19" s="621"/>
      <c r="BC19" s="621"/>
      <c r="BD19" s="621"/>
      <c r="BE19" s="621"/>
      <c r="BF19" s="622"/>
      <c r="BG19" s="623">
        <v>237881</v>
      </c>
      <c r="BH19" s="626"/>
      <c r="BI19" s="626"/>
      <c r="BJ19" s="626"/>
      <c r="BK19" s="626"/>
      <c r="BL19" s="626"/>
      <c r="BM19" s="626"/>
      <c r="BN19" s="627"/>
      <c r="BO19" s="685">
        <v>4.4000000000000004</v>
      </c>
      <c r="BP19" s="685"/>
      <c r="BQ19" s="685"/>
      <c r="BR19" s="685"/>
      <c r="BS19" s="631" t="s">
        <v>241</v>
      </c>
      <c r="BT19" s="626"/>
      <c r="BU19" s="626"/>
      <c r="BV19" s="626"/>
      <c r="BW19" s="626"/>
      <c r="BX19" s="626"/>
      <c r="BY19" s="626"/>
      <c r="BZ19" s="626"/>
      <c r="CA19" s="626"/>
      <c r="CB19" s="666"/>
      <c r="CD19" s="667" t="s">
        <v>281</v>
      </c>
      <c r="CE19" s="664"/>
      <c r="CF19" s="664"/>
      <c r="CG19" s="664"/>
      <c r="CH19" s="664"/>
      <c r="CI19" s="664"/>
      <c r="CJ19" s="664"/>
      <c r="CK19" s="664"/>
      <c r="CL19" s="664"/>
      <c r="CM19" s="664"/>
      <c r="CN19" s="664"/>
      <c r="CO19" s="664"/>
      <c r="CP19" s="664"/>
      <c r="CQ19" s="665"/>
      <c r="CR19" s="623" t="s">
        <v>132</v>
      </c>
      <c r="CS19" s="626"/>
      <c r="CT19" s="626"/>
      <c r="CU19" s="626"/>
      <c r="CV19" s="626"/>
      <c r="CW19" s="626"/>
      <c r="CX19" s="626"/>
      <c r="CY19" s="627"/>
      <c r="CZ19" s="685" t="s">
        <v>132</v>
      </c>
      <c r="DA19" s="685"/>
      <c r="DB19" s="685"/>
      <c r="DC19" s="685"/>
      <c r="DD19" s="631" t="s">
        <v>132</v>
      </c>
      <c r="DE19" s="626"/>
      <c r="DF19" s="626"/>
      <c r="DG19" s="626"/>
      <c r="DH19" s="626"/>
      <c r="DI19" s="626"/>
      <c r="DJ19" s="626"/>
      <c r="DK19" s="626"/>
      <c r="DL19" s="626"/>
      <c r="DM19" s="626"/>
      <c r="DN19" s="626"/>
      <c r="DO19" s="626"/>
      <c r="DP19" s="627"/>
      <c r="DQ19" s="631" t="s">
        <v>241</v>
      </c>
      <c r="DR19" s="626"/>
      <c r="DS19" s="626"/>
      <c r="DT19" s="626"/>
      <c r="DU19" s="626"/>
      <c r="DV19" s="626"/>
      <c r="DW19" s="626"/>
      <c r="DX19" s="626"/>
      <c r="DY19" s="626"/>
      <c r="DZ19" s="626"/>
      <c r="EA19" s="626"/>
      <c r="EB19" s="626"/>
      <c r="EC19" s="666"/>
    </row>
    <row r="20" spans="2:133" ht="11.25" customHeight="1" x14ac:dyDescent="0.15">
      <c r="B20" s="620" t="s">
        <v>282</v>
      </c>
      <c r="C20" s="621"/>
      <c r="D20" s="621"/>
      <c r="E20" s="621"/>
      <c r="F20" s="621"/>
      <c r="G20" s="621"/>
      <c r="H20" s="621"/>
      <c r="I20" s="621"/>
      <c r="J20" s="621"/>
      <c r="K20" s="621"/>
      <c r="L20" s="621"/>
      <c r="M20" s="621"/>
      <c r="N20" s="621"/>
      <c r="O20" s="621"/>
      <c r="P20" s="621"/>
      <c r="Q20" s="622"/>
      <c r="R20" s="623">
        <v>176675</v>
      </c>
      <c r="S20" s="626"/>
      <c r="T20" s="626"/>
      <c r="U20" s="626"/>
      <c r="V20" s="626"/>
      <c r="W20" s="626"/>
      <c r="X20" s="626"/>
      <c r="Y20" s="627"/>
      <c r="Z20" s="685">
        <v>1.4</v>
      </c>
      <c r="AA20" s="685"/>
      <c r="AB20" s="685"/>
      <c r="AC20" s="685"/>
      <c r="AD20" s="686" t="s">
        <v>241</v>
      </c>
      <c r="AE20" s="686"/>
      <c r="AF20" s="686"/>
      <c r="AG20" s="686"/>
      <c r="AH20" s="686"/>
      <c r="AI20" s="686"/>
      <c r="AJ20" s="686"/>
      <c r="AK20" s="686"/>
      <c r="AL20" s="628" t="s">
        <v>132</v>
      </c>
      <c r="AM20" s="629"/>
      <c r="AN20" s="629"/>
      <c r="AO20" s="687"/>
      <c r="AP20" s="620" t="s">
        <v>283</v>
      </c>
      <c r="AQ20" s="621"/>
      <c r="AR20" s="621"/>
      <c r="AS20" s="621"/>
      <c r="AT20" s="621"/>
      <c r="AU20" s="621"/>
      <c r="AV20" s="621"/>
      <c r="AW20" s="621"/>
      <c r="AX20" s="621"/>
      <c r="AY20" s="621"/>
      <c r="AZ20" s="621"/>
      <c r="BA20" s="621"/>
      <c r="BB20" s="621"/>
      <c r="BC20" s="621"/>
      <c r="BD20" s="621"/>
      <c r="BE20" s="621"/>
      <c r="BF20" s="622"/>
      <c r="BG20" s="623">
        <v>237881</v>
      </c>
      <c r="BH20" s="626"/>
      <c r="BI20" s="626"/>
      <c r="BJ20" s="626"/>
      <c r="BK20" s="626"/>
      <c r="BL20" s="626"/>
      <c r="BM20" s="626"/>
      <c r="BN20" s="627"/>
      <c r="BO20" s="685">
        <v>4.4000000000000004</v>
      </c>
      <c r="BP20" s="685"/>
      <c r="BQ20" s="685"/>
      <c r="BR20" s="685"/>
      <c r="BS20" s="631" t="s">
        <v>241</v>
      </c>
      <c r="BT20" s="626"/>
      <c r="BU20" s="626"/>
      <c r="BV20" s="626"/>
      <c r="BW20" s="626"/>
      <c r="BX20" s="626"/>
      <c r="BY20" s="626"/>
      <c r="BZ20" s="626"/>
      <c r="CA20" s="626"/>
      <c r="CB20" s="666"/>
      <c r="CD20" s="667" t="s">
        <v>284</v>
      </c>
      <c r="CE20" s="664"/>
      <c r="CF20" s="664"/>
      <c r="CG20" s="664"/>
      <c r="CH20" s="664"/>
      <c r="CI20" s="664"/>
      <c r="CJ20" s="664"/>
      <c r="CK20" s="664"/>
      <c r="CL20" s="664"/>
      <c r="CM20" s="664"/>
      <c r="CN20" s="664"/>
      <c r="CO20" s="664"/>
      <c r="CP20" s="664"/>
      <c r="CQ20" s="665"/>
      <c r="CR20" s="623">
        <v>11943406</v>
      </c>
      <c r="CS20" s="626"/>
      <c r="CT20" s="626"/>
      <c r="CU20" s="626"/>
      <c r="CV20" s="626"/>
      <c r="CW20" s="626"/>
      <c r="CX20" s="626"/>
      <c r="CY20" s="627"/>
      <c r="CZ20" s="685">
        <v>100</v>
      </c>
      <c r="DA20" s="685"/>
      <c r="DB20" s="685"/>
      <c r="DC20" s="685"/>
      <c r="DD20" s="631">
        <v>1984787</v>
      </c>
      <c r="DE20" s="626"/>
      <c r="DF20" s="626"/>
      <c r="DG20" s="626"/>
      <c r="DH20" s="626"/>
      <c r="DI20" s="626"/>
      <c r="DJ20" s="626"/>
      <c r="DK20" s="626"/>
      <c r="DL20" s="626"/>
      <c r="DM20" s="626"/>
      <c r="DN20" s="626"/>
      <c r="DO20" s="626"/>
      <c r="DP20" s="627"/>
      <c r="DQ20" s="631">
        <v>8595693</v>
      </c>
      <c r="DR20" s="626"/>
      <c r="DS20" s="626"/>
      <c r="DT20" s="626"/>
      <c r="DU20" s="626"/>
      <c r="DV20" s="626"/>
      <c r="DW20" s="626"/>
      <c r="DX20" s="626"/>
      <c r="DY20" s="626"/>
      <c r="DZ20" s="626"/>
      <c r="EA20" s="626"/>
      <c r="EB20" s="626"/>
      <c r="EC20" s="666"/>
    </row>
    <row r="21" spans="2:133" ht="11.25" customHeight="1" x14ac:dyDescent="0.15">
      <c r="B21" s="620" t="s">
        <v>285</v>
      </c>
      <c r="C21" s="621"/>
      <c r="D21" s="621"/>
      <c r="E21" s="621"/>
      <c r="F21" s="621"/>
      <c r="G21" s="621"/>
      <c r="H21" s="621"/>
      <c r="I21" s="621"/>
      <c r="J21" s="621"/>
      <c r="K21" s="621"/>
      <c r="L21" s="621"/>
      <c r="M21" s="621"/>
      <c r="N21" s="621"/>
      <c r="O21" s="621"/>
      <c r="P21" s="621"/>
      <c r="Q21" s="622"/>
      <c r="R21" s="623" t="s">
        <v>241</v>
      </c>
      <c r="S21" s="626"/>
      <c r="T21" s="626"/>
      <c r="U21" s="626"/>
      <c r="V21" s="626"/>
      <c r="W21" s="626"/>
      <c r="X21" s="626"/>
      <c r="Y21" s="627"/>
      <c r="Z21" s="685" t="s">
        <v>241</v>
      </c>
      <c r="AA21" s="685"/>
      <c r="AB21" s="685"/>
      <c r="AC21" s="685"/>
      <c r="AD21" s="686" t="s">
        <v>132</v>
      </c>
      <c r="AE21" s="686"/>
      <c r="AF21" s="686"/>
      <c r="AG21" s="686"/>
      <c r="AH21" s="686"/>
      <c r="AI21" s="686"/>
      <c r="AJ21" s="686"/>
      <c r="AK21" s="686"/>
      <c r="AL21" s="628" t="s">
        <v>132</v>
      </c>
      <c r="AM21" s="629"/>
      <c r="AN21" s="629"/>
      <c r="AO21" s="687"/>
      <c r="AP21" s="731" t="s">
        <v>286</v>
      </c>
      <c r="AQ21" s="738"/>
      <c r="AR21" s="738"/>
      <c r="AS21" s="738"/>
      <c r="AT21" s="738"/>
      <c r="AU21" s="738"/>
      <c r="AV21" s="738"/>
      <c r="AW21" s="738"/>
      <c r="AX21" s="738"/>
      <c r="AY21" s="738"/>
      <c r="AZ21" s="738"/>
      <c r="BA21" s="738"/>
      <c r="BB21" s="738"/>
      <c r="BC21" s="738"/>
      <c r="BD21" s="738"/>
      <c r="BE21" s="738"/>
      <c r="BF21" s="733"/>
      <c r="BG21" s="623">
        <v>23780</v>
      </c>
      <c r="BH21" s="626"/>
      <c r="BI21" s="626"/>
      <c r="BJ21" s="626"/>
      <c r="BK21" s="626"/>
      <c r="BL21" s="626"/>
      <c r="BM21" s="626"/>
      <c r="BN21" s="627"/>
      <c r="BO21" s="685">
        <v>0.4</v>
      </c>
      <c r="BP21" s="685"/>
      <c r="BQ21" s="685"/>
      <c r="BR21" s="685"/>
      <c r="BS21" s="631" t="s">
        <v>132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287</v>
      </c>
      <c r="C22" s="621"/>
      <c r="D22" s="621"/>
      <c r="E22" s="621"/>
      <c r="F22" s="621"/>
      <c r="G22" s="621"/>
      <c r="H22" s="621"/>
      <c r="I22" s="621"/>
      <c r="J22" s="621"/>
      <c r="K22" s="621"/>
      <c r="L22" s="621"/>
      <c r="M22" s="621"/>
      <c r="N22" s="621"/>
      <c r="O22" s="621"/>
      <c r="P22" s="621"/>
      <c r="Q22" s="622"/>
      <c r="R22" s="623">
        <v>7450129</v>
      </c>
      <c r="S22" s="626"/>
      <c r="T22" s="626"/>
      <c r="U22" s="626"/>
      <c r="V22" s="626"/>
      <c r="W22" s="626"/>
      <c r="X22" s="626"/>
      <c r="Y22" s="627"/>
      <c r="Z22" s="685">
        <v>59.3</v>
      </c>
      <c r="AA22" s="685"/>
      <c r="AB22" s="685"/>
      <c r="AC22" s="685"/>
      <c r="AD22" s="686">
        <v>7059353</v>
      </c>
      <c r="AE22" s="686"/>
      <c r="AF22" s="686"/>
      <c r="AG22" s="686"/>
      <c r="AH22" s="686"/>
      <c r="AI22" s="686"/>
      <c r="AJ22" s="686"/>
      <c r="AK22" s="686"/>
      <c r="AL22" s="628">
        <v>99.9</v>
      </c>
      <c r="AM22" s="629"/>
      <c r="AN22" s="629"/>
      <c r="AO22" s="687"/>
      <c r="AP22" s="731" t="s">
        <v>288</v>
      </c>
      <c r="AQ22" s="738"/>
      <c r="AR22" s="738"/>
      <c r="AS22" s="738"/>
      <c r="AT22" s="738"/>
      <c r="AU22" s="738"/>
      <c r="AV22" s="738"/>
      <c r="AW22" s="738"/>
      <c r="AX22" s="738"/>
      <c r="AY22" s="738"/>
      <c r="AZ22" s="738"/>
      <c r="BA22" s="738"/>
      <c r="BB22" s="738"/>
      <c r="BC22" s="738"/>
      <c r="BD22" s="738"/>
      <c r="BE22" s="738"/>
      <c r="BF22" s="733"/>
      <c r="BG22" s="623" t="s">
        <v>132</v>
      </c>
      <c r="BH22" s="626"/>
      <c r="BI22" s="626"/>
      <c r="BJ22" s="626"/>
      <c r="BK22" s="626"/>
      <c r="BL22" s="626"/>
      <c r="BM22" s="626"/>
      <c r="BN22" s="627"/>
      <c r="BO22" s="685" t="s">
        <v>132</v>
      </c>
      <c r="BP22" s="685"/>
      <c r="BQ22" s="685"/>
      <c r="BR22" s="685"/>
      <c r="BS22" s="631" t="s">
        <v>132</v>
      </c>
      <c r="BT22" s="626"/>
      <c r="BU22" s="626"/>
      <c r="BV22" s="626"/>
      <c r="BW22" s="626"/>
      <c r="BX22" s="626"/>
      <c r="BY22" s="626"/>
      <c r="BZ22" s="626"/>
      <c r="CA22" s="626"/>
      <c r="CB22" s="666"/>
      <c r="CD22" s="740" t="s">
        <v>289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290</v>
      </c>
      <c r="C23" s="621"/>
      <c r="D23" s="621"/>
      <c r="E23" s="621"/>
      <c r="F23" s="621"/>
      <c r="G23" s="621"/>
      <c r="H23" s="621"/>
      <c r="I23" s="621"/>
      <c r="J23" s="621"/>
      <c r="K23" s="621"/>
      <c r="L23" s="621"/>
      <c r="M23" s="621"/>
      <c r="N23" s="621"/>
      <c r="O23" s="621"/>
      <c r="P23" s="621"/>
      <c r="Q23" s="622"/>
      <c r="R23" s="623">
        <v>8045</v>
      </c>
      <c r="S23" s="626"/>
      <c r="T23" s="626"/>
      <c r="U23" s="626"/>
      <c r="V23" s="626"/>
      <c r="W23" s="626"/>
      <c r="X23" s="626"/>
      <c r="Y23" s="627"/>
      <c r="Z23" s="685">
        <v>0.1</v>
      </c>
      <c r="AA23" s="685"/>
      <c r="AB23" s="685"/>
      <c r="AC23" s="685"/>
      <c r="AD23" s="686">
        <v>8045</v>
      </c>
      <c r="AE23" s="686"/>
      <c r="AF23" s="686"/>
      <c r="AG23" s="686"/>
      <c r="AH23" s="686"/>
      <c r="AI23" s="686"/>
      <c r="AJ23" s="686"/>
      <c r="AK23" s="686"/>
      <c r="AL23" s="628">
        <v>0.1</v>
      </c>
      <c r="AM23" s="629"/>
      <c r="AN23" s="629"/>
      <c r="AO23" s="687"/>
      <c r="AP23" s="731" t="s">
        <v>291</v>
      </c>
      <c r="AQ23" s="738"/>
      <c r="AR23" s="738"/>
      <c r="AS23" s="738"/>
      <c r="AT23" s="738"/>
      <c r="AU23" s="738"/>
      <c r="AV23" s="738"/>
      <c r="AW23" s="738"/>
      <c r="AX23" s="738"/>
      <c r="AY23" s="738"/>
      <c r="AZ23" s="738"/>
      <c r="BA23" s="738"/>
      <c r="BB23" s="738"/>
      <c r="BC23" s="738"/>
      <c r="BD23" s="738"/>
      <c r="BE23" s="738"/>
      <c r="BF23" s="733"/>
      <c r="BG23" s="623">
        <v>214101</v>
      </c>
      <c r="BH23" s="626"/>
      <c r="BI23" s="626"/>
      <c r="BJ23" s="626"/>
      <c r="BK23" s="626"/>
      <c r="BL23" s="626"/>
      <c r="BM23" s="626"/>
      <c r="BN23" s="627"/>
      <c r="BO23" s="685">
        <v>4</v>
      </c>
      <c r="BP23" s="685"/>
      <c r="BQ23" s="685"/>
      <c r="BR23" s="685"/>
      <c r="BS23" s="631" t="s">
        <v>132</v>
      </c>
      <c r="BT23" s="626"/>
      <c r="BU23" s="626"/>
      <c r="BV23" s="626"/>
      <c r="BW23" s="626"/>
      <c r="BX23" s="626"/>
      <c r="BY23" s="626"/>
      <c r="BZ23" s="626"/>
      <c r="CA23" s="626"/>
      <c r="CB23" s="666"/>
      <c r="CD23" s="740" t="s">
        <v>230</v>
      </c>
      <c r="CE23" s="741"/>
      <c r="CF23" s="741"/>
      <c r="CG23" s="741"/>
      <c r="CH23" s="741"/>
      <c r="CI23" s="741"/>
      <c r="CJ23" s="741"/>
      <c r="CK23" s="741"/>
      <c r="CL23" s="741"/>
      <c r="CM23" s="741"/>
      <c r="CN23" s="741"/>
      <c r="CO23" s="741"/>
      <c r="CP23" s="741"/>
      <c r="CQ23" s="742"/>
      <c r="CR23" s="740" t="s">
        <v>292</v>
      </c>
      <c r="CS23" s="741"/>
      <c r="CT23" s="741"/>
      <c r="CU23" s="741"/>
      <c r="CV23" s="741"/>
      <c r="CW23" s="741"/>
      <c r="CX23" s="741"/>
      <c r="CY23" s="742"/>
      <c r="CZ23" s="740" t="s">
        <v>293</v>
      </c>
      <c r="DA23" s="741"/>
      <c r="DB23" s="741"/>
      <c r="DC23" s="742"/>
      <c r="DD23" s="740" t="s">
        <v>294</v>
      </c>
      <c r="DE23" s="741"/>
      <c r="DF23" s="741"/>
      <c r="DG23" s="741"/>
      <c r="DH23" s="741"/>
      <c r="DI23" s="741"/>
      <c r="DJ23" s="741"/>
      <c r="DK23" s="742"/>
      <c r="DL23" s="749" t="s">
        <v>295</v>
      </c>
      <c r="DM23" s="750"/>
      <c r="DN23" s="750"/>
      <c r="DO23" s="750"/>
      <c r="DP23" s="750"/>
      <c r="DQ23" s="750"/>
      <c r="DR23" s="750"/>
      <c r="DS23" s="750"/>
      <c r="DT23" s="750"/>
      <c r="DU23" s="750"/>
      <c r="DV23" s="751"/>
      <c r="DW23" s="740" t="s">
        <v>296</v>
      </c>
      <c r="DX23" s="741"/>
      <c r="DY23" s="741"/>
      <c r="DZ23" s="741"/>
      <c r="EA23" s="741"/>
      <c r="EB23" s="741"/>
      <c r="EC23" s="742"/>
    </row>
    <row r="24" spans="2:133" ht="11.25" customHeight="1" x14ac:dyDescent="0.15">
      <c r="B24" s="620" t="s">
        <v>297</v>
      </c>
      <c r="C24" s="621"/>
      <c r="D24" s="621"/>
      <c r="E24" s="621"/>
      <c r="F24" s="621"/>
      <c r="G24" s="621"/>
      <c r="H24" s="621"/>
      <c r="I24" s="621"/>
      <c r="J24" s="621"/>
      <c r="K24" s="621"/>
      <c r="L24" s="621"/>
      <c r="M24" s="621"/>
      <c r="N24" s="621"/>
      <c r="O24" s="621"/>
      <c r="P24" s="621"/>
      <c r="Q24" s="622"/>
      <c r="R24" s="623">
        <v>220333</v>
      </c>
      <c r="S24" s="626"/>
      <c r="T24" s="626"/>
      <c r="U24" s="626"/>
      <c r="V24" s="626"/>
      <c r="W24" s="626"/>
      <c r="X24" s="626"/>
      <c r="Y24" s="627"/>
      <c r="Z24" s="685">
        <v>1.8</v>
      </c>
      <c r="AA24" s="685"/>
      <c r="AB24" s="685"/>
      <c r="AC24" s="685"/>
      <c r="AD24" s="686" t="s">
        <v>132</v>
      </c>
      <c r="AE24" s="686"/>
      <c r="AF24" s="686"/>
      <c r="AG24" s="686"/>
      <c r="AH24" s="686"/>
      <c r="AI24" s="686"/>
      <c r="AJ24" s="686"/>
      <c r="AK24" s="686"/>
      <c r="AL24" s="628" t="s">
        <v>241</v>
      </c>
      <c r="AM24" s="629"/>
      <c r="AN24" s="629"/>
      <c r="AO24" s="687"/>
      <c r="AP24" s="731" t="s">
        <v>298</v>
      </c>
      <c r="AQ24" s="738"/>
      <c r="AR24" s="738"/>
      <c r="AS24" s="738"/>
      <c r="AT24" s="738"/>
      <c r="AU24" s="738"/>
      <c r="AV24" s="738"/>
      <c r="AW24" s="738"/>
      <c r="AX24" s="738"/>
      <c r="AY24" s="738"/>
      <c r="AZ24" s="738"/>
      <c r="BA24" s="738"/>
      <c r="BB24" s="738"/>
      <c r="BC24" s="738"/>
      <c r="BD24" s="738"/>
      <c r="BE24" s="738"/>
      <c r="BF24" s="733"/>
      <c r="BG24" s="623" t="s">
        <v>132</v>
      </c>
      <c r="BH24" s="626"/>
      <c r="BI24" s="626"/>
      <c r="BJ24" s="626"/>
      <c r="BK24" s="626"/>
      <c r="BL24" s="626"/>
      <c r="BM24" s="626"/>
      <c r="BN24" s="627"/>
      <c r="BO24" s="685" t="s">
        <v>132</v>
      </c>
      <c r="BP24" s="685"/>
      <c r="BQ24" s="685"/>
      <c r="BR24" s="685"/>
      <c r="BS24" s="631" t="s">
        <v>241</v>
      </c>
      <c r="BT24" s="626"/>
      <c r="BU24" s="626"/>
      <c r="BV24" s="626"/>
      <c r="BW24" s="626"/>
      <c r="BX24" s="626"/>
      <c r="BY24" s="626"/>
      <c r="BZ24" s="626"/>
      <c r="CA24" s="626"/>
      <c r="CB24" s="666"/>
      <c r="CD24" s="694" t="s">
        <v>299</v>
      </c>
      <c r="CE24" s="695"/>
      <c r="CF24" s="695"/>
      <c r="CG24" s="695"/>
      <c r="CH24" s="695"/>
      <c r="CI24" s="695"/>
      <c r="CJ24" s="695"/>
      <c r="CK24" s="695"/>
      <c r="CL24" s="695"/>
      <c r="CM24" s="695"/>
      <c r="CN24" s="695"/>
      <c r="CO24" s="695"/>
      <c r="CP24" s="695"/>
      <c r="CQ24" s="696"/>
      <c r="CR24" s="688">
        <v>5089135</v>
      </c>
      <c r="CS24" s="689"/>
      <c r="CT24" s="689"/>
      <c r="CU24" s="689"/>
      <c r="CV24" s="689"/>
      <c r="CW24" s="689"/>
      <c r="CX24" s="689"/>
      <c r="CY24" s="735"/>
      <c r="CZ24" s="736">
        <v>42.6</v>
      </c>
      <c r="DA24" s="705"/>
      <c r="DB24" s="705"/>
      <c r="DC24" s="739"/>
      <c r="DD24" s="734">
        <v>3352056</v>
      </c>
      <c r="DE24" s="689"/>
      <c r="DF24" s="689"/>
      <c r="DG24" s="689"/>
      <c r="DH24" s="689"/>
      <c r="DI24" s="689"/>
      <c r="DJ24" s="689"/>
      <c r="DK24" s="735"/>
      <c r="DL24" s="734">
        <v>3321439</v>
      </c>
      <c r="DM24" s="689"/>
      <c r="DN24" s="689"/>
      <c r="DO24" s="689"/>
      <c r="DP24" s="689"/>
      <c r="DQ24" s="689"/>
      <c r="DR24" s="689"/>
      <c r="DS24" s="689"/>
      <c r="DT24" s="689"/>
      <c r="DU24" s="689"/>
      <c r="DV24" s="735"/>
      <c r="DW24" s="736">
        <v>44.3</v>
      </c>
      <c r="DX24" s="705"/>
      <c r="DY24" s="705"/>
      <c r="DZ24" s="705"/>
      <c r="EA24" s="705"/>
      <c r="EB24" s="705"/>
      <c r="EC24" s="737"/>
    </row>
    <row r="25" spans="2:133" ht="11.25" customHeight="1" x14ac:dyDescent="0.15">
      <c r="B25" s="620" t="s">
        <v>300</v>
      </c>
      <c r="C25" s="621"/>
      <c r="D25" s="621"/>
      <c r="E25" s="621"/>
      <c r="F25" s="621"/>
      <c r="G25" s="621"/>
      <c r="H25" s="621"/>
      <c r="I25" s="621"/>
      <c r="J25" s="621"/>
      <c r="K25" s="621"/>
      <c r="L25" s="621"/>
      <c r="M25" s="621"/>
      <c r="N25" s="621"/>
      <c r="O25" s="621"/>
      <c r="P25" s="621"/>
      <c r="Q25" s="622"/>
      <c r="R25" s="623">
        <v>129691</v>
      </c>
      <c r="S25" s="626"/>
      <c r="T25" s="626"/>
      <c r="U25" s="626"/>
      <c r="V25" s="626"/>
      <c r="W25" s="626"/>
      <c r="X25" s="626"/>
      <c r="Y25" s="627"/>
      <c r="Z25" s="685">
        <v>1</v>
      </c>
      <c r="AA25" s="685"/>
      <c r="AB25" s="685"/>
      <c r="AC25" s="685"/>
      <c r="AD25" s="686" t="s">
        <v>132</v>
      </c>
      <c r="AE25" s="686"/>
      <c r="AF25" s="686"/>
      <c r="AG25" s="686"/>
      <c r="AH25" s="686"/>
      <c r="AI25" s="686"/>
      <c r="AJ25" s="686"/>
      <c r="AK25" s="686"/>
      <c r="AL25" s="628" t="s">
        <v>241</v>
      </c>
      <c r="AM25" s="629"/>
      <c r="AN25" s="629"/>
      <c r="AO25" s="687"/>
      <c r="AP25" s="731" t="s">
        <v>301</v>
      </c>
      <c r="AQ25" s="738"/>
      <c r="AR25" s="738"/>
      <c r="AS25" s="738"/>
      <c r="AT25" s="738"/>
      <c r="AU25" s="738"/>
      <c r="AV25" s="738"/>
      <c r="AW25" s="738"/>
      <c r="AX25" s="738"/>
      <c r="AY25" s="738"/>
      <c r="AZ25" s="738"/>
      <c r="BA25" s="738"/>
      <c r="BB25" s="738"/>
      <c r="BC25" s="738"/>
      <c r="BD25" s="738"/>
      <c r="BE25" s="738"/>
      <c r="BF25" s="733"/>
      <c r="BG25" s="623" t="s">
        <v>132</v>
      </c>
      <c r="BH25" s="626"/>
      <c r="BI25" s="626"/>
      <c r="BJ25" s="626"/>
      <c r="BK25" s="626"/>
      <c r="BL25" s="626"/>
      <c r="BM25" s="626"/>
      <c r="BN25" s="627"/>
      <c r="BO25" s="685" t="s">
        <v>132</v>
      </c>
      <c r="BP25" s="685"/>
      <c r="BQ25" s="685"/>
      <c r="BR25" s="685"/>
      <c r="BS25" s="631" t="s">
        <v>241</v>
      </c>
      <c r="BT25" s="626"/>
      <c r="BU25" s="626"/>
      <c r="BV25" s="626"/>
      <c r="BW25" s="626"/>
      <c r="BX25" s="626"/>
      <c r="BY25" s="626"/>
      <c r="BZ25" s="626"/>
      <c r="CA25" s="626"/>
      <c r="CB25" s="666"/>
      <c r="CD25" s="667" t="s">
        <v>302</v>
      </c>
      <c r="CE25" s="664"/>
      <c r="CF25" s="664"/>
      <c r="CG25" s="664"/>
      <c r="CH25" s="664"/>
      <c r="CI25" s="664"/>
      <c r="CJ25" s="664"/>
      <c r="CK25" s="664"/>
      <c r="CL25" s="664"/>
      <c r="CM25" s="664"/>
      <c r="CN25" s="664"/>
      <c r="CO25" s="664"/>
      <c r="CP25" s="664"/>
      <c r="CQ25" s="665"/>
      <c r="CR25" s="623">
        <v>2045713</v>
      </c>
      <c r="CS25" s="624"/>
      <c r="CT25" s="624"/>
      <c r="CU25" s="624"/>
      <c r="CV25" s="624"/>
      <c r="CW25" s="624"/>
      <c r="CX25" s="624"/>
      <c r="CY25" s="625"/>
      <c r="CZ25" s="628">
        <v>17.100000000000001</v>
      </c>
      <c r="DA25" s="657"/>
      <c r="DB25" s="657"/>
      <c r="DC25" s="658"/>
      <c r="DD25" s="631">
        <v>1779574</v>
      </c>
      <c r="DE25" s="624"/>
      <c r="DF25" s="624"/>
      <c r="DG25" s="624"/>
      <c r="DH25" s="624"/>
      <c r="DI25" s="624"/>
      <c r="DJ25" s="624"/>
      <c r="DK25" s="625"/>
      <c r="DL25" s="631">
        <v>1773962</v>
      </c>
      <c r="DM25" s="624"/>
      <c r="DN25" s="624"/>
      <c r="DO25" s="624"/>
      <c r="DP25" s="624"/>
      <c r="DQ25" s="624"/>
      <c r="DR25" s="624"/>
      <c r="DS25" s="624"/>
      <c r="DT25" s="624"/>
      <c r="DU25" s="624"/>
      <c r="DV25" s="625"/>
      <c r="DW25" s="628">
        <v>23.6</v>
      </c>
      <c r="DX25" s="657"/>
      <c r="DY25" s="657"/>
      <c r="DZ25" s="657"/>
      <c r="EA25" s="657"/>
      <c r="EB25" s="657"/>
      <c r="EC25" s="659"/>
    </row>
    <row r="26" spans="2:133" ht="11.25" customHeight="1" x14ac:dyDescent="0.15">
      <c r="B26" s="620" t="s">
        <v>303</v>
      </c>
      <c r="C26" s="621"/>
      <c r="D26" s="621"/>
      <c r="E26" s="621"/>
      <c r="F26" s="621"/>
      <c r="G26" s="621"/>
      <c r="H26" s="621"/>
      <c r="I26" s="621"/>
      <c r="J26" s="621"/>
      <c r="K26" s="621"/>
      <c r="L26" s="621"/>
      <c r="M26" s="621"/>
      <c r="N26" s="621"/>
      <c r="O26" s="621"/>
      <c r="P26" s="621"/>
      <c r="Q26" s="622"/>
      <c r="R26" s="623">
        <v>56679</v>
      </c>
      <c r="S26" s="626"/>
      <c r="T26" s="626"/>
      <c r="U26" s="626"/>
      <c r="V26" s="626"/>
      <c r="W26" s="626"/>
      <c r="X26" s="626"/>
      <c r="Y26" s="627"/>
      <c r="Z26" s="685">
        <v>0.5</v>
      </c>
      <c r="AA26" s="685"/>
      <c r="AB26" s="685"/>
      <c r="AC26" s="685"/>
      <c r="AD26" s="686" t="s">
        <v>241</v>
      </c>
      <c r="AE26" s="686"/>
      <c r="AF26" s="686"/>
      <c r="AG26" s="686"/>
      <c r="AH26" s="686"/>
      <c r="AI26" s="686"/>
      <c r="AJ26" s="686"/>
      <c r="AK26" s="686"/>
      <c r="AL26" s="628" t="s">
        <v>241</v>
      </c>
      <c r="AM26" s="629"/>
      <c r="AN26" s="629"/>
      <c r="AO26" s="687"/>
      <c r="AP26" s="731" t="s">
        <v>304</v>
      </c>
      <c r="AQ26" s="732"/>
      <c r="AR26" s="732"/>
      <c r="AS26" s="732"/>
      <c r="AT26" s="732"/>
      <c r="AU26" s="732"/>
      <c r="AV26" s="732"/>
      <c r="AW26" s="732"/>
      <c r="AX26" s="732"/>
      <c r="AY26" s="732"/>
      <c r="AZ26" s="732"/>
      <c r="BA26" s="732"/>
      <c r="BB26" s="732"/>
      <c r="BC26" s="732"/>
      <c r="BD26" s="732"/>
      <c r="BE26" s="732"/>
      <c r="BF26" s="733"/>
      <c r="BG26" s="623" t="s">
        <v>132</v>
      </c>
      <c r="BH26" s="626"/>
      <c r="BI26" s="626"/>
      <c r="BJ26" s="626"/>
      <c r="BK26" s="626"/>
      <c r="BL26" s="626"/>
      <c r="BM26" s="626"/>
      <c r="BN26" s="627"/>
      <c r="BO26" s="685" t="s">
        <v>241</v>
      </c>
      <c r="BP26" s="685"/>
      <c r="BQ26" s="685"/>
      <c r="BR26" s="685"/>
      <c r="BS26" s="631" t="s">
        <v>241</v>
      </c>
      <c r="BT26" s="626"/>
      <c r="BU26" s="626"/>
      <c r="BV26" s="626"/>
      <c r="BW26" s="626"/>
      <c r="BX26" s="626"/>
      <c r="BY26" s="626"/>
      <c r="BZ26" s="626"/>
      <c r="CA26" s="626"/>
      <c r="CB26" s="666"/>
      <c r="CD26" s="667" t="s">
        <v>305</v>
      </c>
      <c r="CE26" s="664"/>
      <c r="CF26" s="664"/>
      <c r="CG26" s="664"/>
      <c r="CH26" s="664"/>
      <c r="CI26" s="664"/>
      <c r="CJ26" s="664"/>
      <c r="CK26" s="664"/>
      <c r="CL26" s="664"/>
      <c r="CM26" s="664"/>
      <c r="CN26" s="664"/>
      <c r="CO26" s="664"/>
      <c r="CP26" s="664"/>
      <c r="CQ26" s="665"/>
      <c r="CR26" s="623">
        <v>1217422</v>
      </c>
      <c r="CS26" s="626"/>
      <c r="CT26" s="626"/>
      <c r="CU26" s="626"/>
      <c r="CV26" s="626"/>
      <c r="CW26" s="626"/>
      <c r="CX26" s="626"/>
      <c r="CY26" s="627"/>
      <c r="CZ26" s="628">
        <v>10.199999999999999</v>
      </c>
      <c r="DA26" s="657"/>
      <c r="DB26" s="657"/>
      <c r="DC26" s="658"/>
      <c r="DD26" s="631">
        <v>1025804</v>
      </c>
      <c r="DE26" s="626"/>
      <c r="DF26" s="626"/>
      <c r="DG26" s="626"/>
      <c r="DH26" s="626"/>
      <c r="DI26" s="626"/>
      <c r="DJ26" s="626"/>
      <c r="DK26" s="627"/>
      <c r="DL26" s="631" t="s">
        <v>241</v>
      </c>
      <c r="DM26" s="626"/>
      <c r="DN26" s="626"/>
      <c r="DO26" s="626"/>
      <c r="DP26" s="626"/>
      <c r="DQ26" s="626"/>
      <c r="DR26" s="626"/>
      <c r="DS26" s="626"/>
      <c r="DT26" s="626"/>
      <c r="DU26" s="626"/>
      <c r="DV26" s="627"/>
      <c r="DW26" s="628" t="s">
        <v>132</v>
      </c>
      <c r="DX26" s="657"/>
      <c r="DY26" s="657"/>
      <c r="DZ26" s="657"/>
      <c r="EA26" s="657"/>
      <c r="EB26" s="657"/>
      <c r="EC26" s="659"/>
    </row>
    <row r="27" spans="2:133" ht="11.25" customHeight="1" x14ac:dyDescent="0.15">
      <c r="B27" s="620" t="s">
        <v>306</v>
      </c>
      <c r="C27" s="621"/>
      <c r="D27" s="621"/>
      <c r="E27" s="621"/>
      <c r="F27" s="621"/>
      <c r="G27" s="621"/>
      <c r="H27" s="621"/>
      <c r="I27" s="621"/>
      <c r="J27" s="621"/>
      <c r="K27" s="621"/>
      <c r="L27" s="621"/>
      <c r="M27" s="621"/>
      <c r="N27" s="621"/>
      <c r="O27" s="621"/>
      <c r="P27" s="621"/>
      <c r="Q27" s="622"/>
      <c r="R27" s="623">
        <v>1222722</v>
      </c>
      <c r="S27" s="626"/>
      <c r="T27" s="626"/>
      <c r="U27" s="626"/>
      <c r="V27" s="626"/>
      <c r="W27" s="626"/>
      <c r="X27" s="626"/>
      <c r="Y27" s="627"/>
      <c r="Z27" s="685">
        <v>9.6999999999999993</v>
      </c>
      <c r="AA27" s="685"/>
      <c r="AB27" s="685"/>
      <c r="AC27" s="685"/>
      <c r="AD27" s="686" t="s">
        <v>132</v>
      </c>
      <c r="AE27" s="686"/>
      <c r="AF27" s="686"/>
      <c r="AG27" s="686"/>
      <c r="AH27" s="686"/>
      <c r="AI27" s="686"/>
      <c r="AJ27" s="686"/>
      <c r="AK27" s="686"/>
      <c r="AL27" s="628" t="s">
        <v>132</v>
      </c>
      <c r="AM27" s="629"/>
      <c r="AN27" s="629"/>
      <c r="AO27" s="687"/>
      <c r="AP27" s="620" t="s">
        <v>307</v>
      </c>
      <c r="AQ27" s="621"/>
      <c r="AR27" s="621"/>
      <c r="AS27" s="621"/>
      <c r="AT27" s="621"/>
      <c r="AU27" s="621"/>
      <c r="AV27" s="621"/>
      <c r="AW27" s="621"/>
      <c r="AX27" s="621"/>
      <c r="AY27" s="621"/>
      <c r="AZ27" s="621"/>
      <c r="BA27" s="621"/>
      <c r="BB27" s="621"/>
      <c r="BC27" s="621"/>
      <c r="BD27" s="621"/>
      <c r="BE27" s="621"/>
      <c r="BF27" s="622"/>
      <c r="BG27" s="623">
        <v>5418116</v>
      </c>
      <c r="BH27" s="626"/>
      <c r="BI27" s="626"/>
      <c r="BJ27" s="626"/>
      <c r="BK27" s="626"/>
      <c r="BL27" s="626"/>
      <c r="BM27" s="626"/>
      <c r="BN27" s="627"/>
      <c r="BO27" s="685">
        <v>100</v>
      </c>
      <c r="BP27" s="685"/>
      <c r="BQ27" s="685"/>
      <c r="BR27" s="685"/>
      <c r="BS27" s="631" t="s">
        <v>241</v>
      </c>
      <c r="BT27" s="626"/>
      <c r="BU27" s="626"/>
      <c r="BV27" s="626"/>
      <c r="BW27" s="626"/>
      <c r="BX27" s="626"/>
      <c r="BY27" s="626"/>
      <c r="BZ27" s="626"/>
      <c r="CA27" s="626"/>
      <c r="CB27" s="666"/>
      <c r="CD27" s="667" t="s">
        <v>308</v>
      </c>
      <c r="CE27" s="664"/>
      <c r="CF27" s="664"/>
      <c r="CG27" s="664"/>
      <c r="CH27" s="664"/>
      <c r="CI27" s="664"/>
      <c r="CJ27" s="664"/>
      <c r="CK27" s="664"/>
      <c r="CL27" s="664"/>
      <c r="CM27" s="664"/>
      <c r="CN27" s="664"/>
      <c r="CO27" s="664"/>
      <c r="CP27" s="664"/>
      <c r="CQ27" s="665"/>
      <c r="CR27" s="623">
        <v>2058509</v>
      </c>
      <c r="CS27" s="624"/>
      <c r="CT27" s="624"/>
      <c r="CU27" s="624"/>
      <c r="CV27" s="624"/>
      <c r="CW27" s="624"/>
      <c r="CX27" s="624"/>
      <c r="CY27" s="625"/>
      <c r="CZ27" s="628">
        <v>17.2</v>
      </c>
      <c r="DA27" s="657"/>
      <c r="DB27" s="657"/>
      <c r="DC27" s="658"/>
      <c r="DD27" s="631">
        <v>587569</v>
      </c>
      <c r="DE27" s="624"/>
      <c r="DF27" s="624"/>
      <c r="DG27" s="624"/>
      <c r="DH27" s="624"/>
      <c r="DI27" s="624"/>
      <c r="DJ27" s="624"/>
      <c r="DK27" s="625"/>
      <c r="DL27" s="631">
        <v>562564</v>
      </c>
      <c r="DM27" s="624"/>
      <c r="DN27" s="624"/>
      <c r="DO27" s="624"/>
      <c r="DP27" s="624"/>
      <c r="DQ27" s="624"/>
      <c r="DR27" s="624"/>
      <c r="DS27" s="624"/>
      <c r="DT27" s="624"/>
      <c r="DU27" s="624"/>
      <c r="DV27" s="625"/>
      <c r="DW27" s="628">
        <v>7.5</v>
      </c>
      <c r="DX27" s="657"/>
      <c r="DY27" s="657"/>
      <c r="DZ27" s="657"/>
      <c r="EA27" s="657"/>
      <c r="EB27" s="657"/>
      <c r="EC27" s="659"/>
    </row>
    <row r="28" spans="2:133" ht="11.25" customHeight="1" x14ac:dyDescent="0.15">
      <c r="B28" s="728" t="s">
        <v>309</v>
      </c>
      <c r="C28" s="729"/>
      <c r="D28" s="729"/>
      <c r="E28" s="729"/>
      <c r="F28" s="729"/>
      <c r="G28" s="729"/>
      <c r="H28" s="729"/>
      <c r="I28" s="729"/>
      <c r="J28" s="729"/>
      <c r="K28" s="729"/>
      <c r="L28" s="729"/>
      <c r="M28" s="729"/>
      <c r="N28" s="729"/>
      <c r="O28" s="729"/>
      <c r="P28" s="729"/>
      <c r="Q28" s="730"/>
      <c r="R28" s="623" t="s">
        <v>132</v>
      </c>
      <c r="S28" s="626"/>
      <c r="T28" s="626"/>
      <c r="U28" s="626"/>
      <c r="V28" s="626"/>
      <c r="W28" s="626"/>
      <c r="X28" s="626"/>
      <c r="Y28" s="627"/>
      <c r="Z28" s="685" t="s">
        <v>241</v>
      </c>
      <c r="AA28" s="685"/>
      <c r="AB28" s="685"/>
      <c r="AC28" s="685"/>
      <c r="AD28" s="686" t="s">
        <v>241</v>
      </c>
      <c r="AE28" s="686"/>
      <c r="AF28" s="686"/>
      <c r="AG28" s="686"/>
      <c r="AH28" s="686"/>
      <c r="AI28" s="686"/>
      <c r="AJ28" s="686"/>
      <c r="AK28" s="686"/>
      <c r="AL28" s="628" t="s">
        <v>241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310</v>
      </c>
      <c r="CE28" s="664"/>
      <c r="CF28" s="664"/>
      <c r="CG28" s="664"/>
      <c r="CH28" s="664"/>
      <c r="CI28" s="664"/>
      <c r="CJ28" s="664"/>
      <c r="CK28" s="664"/>
      <c r="CL28" s="664"/>
      <c r="CM28" s="664"/>
      <c r="CN28" s="664"/>
      <c r="CO28" s="664"/>
      <c r="CP28" s="664"/>
      <c r="CQ28" s="665"/>
      <c r="CR28" s="623">
        <v>984913</v>
      </c>
      <c r="CS28" s="626"/>
      <c r="CT28" s="626"/>
      <c r="CU28" s="626"/>
      <c r="CV28" s="626"/>
      <c r="CW28" s="626"/>
      <c r="CX28" s="626"/>
      <c r="CY28" s="627"/>
      <c r="CZ28" s="628">
        <v>8.1999999999999993</v>
      </c>
      <c r="DA28" s="657"/>
      <c r="DB28" s="657"/>
      <c r="DC28" s="658"/>
      <c r="DD28" s="631">
        <v>984913</v>
      </c>
      <c r="DE28" s="626"/>
      <c r="DF28" s="626"/>
      <c r="DG28" s="626"/>
      <c r="DH28" s="626"/>
      <c r="DI28" s="626"/>
      <c r="DJ28" s="626"/>
      <c r="DK28" s="627"/>
      <c r="DL28" s="631">
        <v>984913</v>
      </c>
      <c r="DM28" s="626"/>
      <c r="DN28" s="626"/>
      <c r="DO28" s="626"/>
      <c r="DP28" s="626"/>
      <c r="DQ28" s="626"/>
      <c r="DR28" s="626"/>
      <c r="DS28" s="626"/>
      <c r="DT28" s="626"/>
      <c r="DU28" s="626"/>
      <c r="DV28" s="627"/>
      <c r="DW28" s="628">
        <v>13.1</v>
      </c>
      <c r="DX28" s="657"/>
      <c r="DY28" s="657"/>
      <c r="DZ28" s="657"/>
      <c r="EA28" s="657"/>
      <c r="EB28" s="657"/>
      <c r="EC28" s="659"/>
    </row>
    <row r="29" spans="2:133" ht="11.25" customHeight="1" x14ac:dyDescent="0.15">
      <c r="B29" s="620" t="s">
        <v>311</v>
      </c>
      <c r="C29" s="621"/>
      <c r="D29" s="621"/>
      <c r="E29" s="621"/>
      <c r="F29" s="621"/>
      <c r="G29" s="621"/>
      <c r="H29" s="621"/>
      <c r="I29" s="621"/>
      <c r="J29" s="621"/>
      <c r="K29" s="621"/>
      <c r="L29" s="621"/>
      <c r="M29" s="621"/>
      <c r="N29" s="621"/>
      <c r="O29" s="621"/>
      <c r="P29" s="621"/>
      <c r="Q29" s="622"/>
      <c r="R29" s="623">
        <v>777880</v>
      </c>
      <c r="S29" s="626"/>
      <c r="T29" s="626"/>
      <c r="U29" s="626"/>
      <c r="V29" s="626"/>
      <c r="W29" s="626"/>
      <c r="X29" s="626"/>
      <c r="Y29" s="627"/>
      <c r="Z29" s="685">
        <v>6.2</v>
      </c>
      <c r="AA29" s="685"/>
      <c r="AB29" s="685"/>
      <c r="AC29" s="685"/>
      <c r="AD29" s="686" t="s">
        <v>132</v>
      </c>
      <c r="AE29" s="686"/>
      <c r="AF29" s="686"/>
      <c r="AG29" s="686"/>
      <c r="AH29" s="686"/>
      <c r="AI29" s="686"/>
      <c r="AJ29" s="686"/>
      <c r="AK29" s="686"/>
      <c r="AL29" s="628" t="s">
        <v>132</v>
      </c>
      <c r="AM29" s="629"/>
      <c r="AN29" s="629"/>
      <c r="AO29" s="687"/>
      <c r="AP29" s="697" t="s">
        <v>230</v>
      </c>
      <c r="AQ29" s="698"/>
      <c r="AR29" s="698"/>
      <c r="AS29" s="698"/>
      <c r="AT29" s="698"/>
      <c r="AU29" s="698"/>
      <c r="AV29" s="698"/>
      <c r="AW29" s="698"/>
      <c r="AX29" s="698"/>
      <c r="AY29" s="698"/>
      <c r="AZ29" s="698"/>
      <c r="BA29" s="698"/>
      <c r="BB29" s="698"/>
      <c r="BC29" s="698"/>
      <c r="BD29" s="698"/>
      <c r="BE29" s="698"/>
      <c r="BF29" s="699"/>
      <c r="BG29" s="697" t="s">
        <v>312</v>
      </c>
      <c r="BH29" s="725"/>
      <c r="BI29" s="725"/>
      <c r="BJ29" s="725"/>
      <c r="BK29" s="725"/>
      <c r="BL29" s="725"/>
      <c r="BM29" s="725"/>
      <c r="BN29" s="725"/>
      <c r="BO29" s="725"/>
      <c r="BP29" s="725"/>
      <c r="BQ29" s="726"/>
      <c r="BR29" s="697" t="s">
        <v>313</v>
      </c>
      <c r="BS29" s="725"/>
      <c r="BT29" s="725"/>
      <c r="BU29" s="725"/>
      <c r="BV29" s="725"/>
      <c r="BW29" s="725"/>
      <c r="BX29" s="725"/>
      <c r="BY29" s="725"/>
      <c r="BZ29" s="725"/>
      <c r="CA29" s="725"/>
      <c r="CB29" s="726"/>
      <c r="CD29" s="707" t="s">
        <v>314</v>
      </c>
      <c r="CE29" s="708"/>
      <c r="CF29" s="667" t="s">
        <v>70</v>
      </c>
      <c r="CG29" s="664"/>
      <c r="CH29" s="664"/>
      <c r="CI29" s="664"/>
      <c r="CJ29" s="664"/>
      <c r="CK29" s="664"/>
      <c r="CL29" s="664"/>
      <c r="CM29" s="664"/>
      <c r="CN29" s="664"/>
      <c r="CO29" s="664"/>
      <c r="CP29" s="664"/>
      <c r="CQ29" s="665"/>
      <c r="CR29" s="623">
        <v>984913</v>
      </c>
      <c r="CS29" s="624"/>
      <c r="CT29" s="624"/>
      <c r="CU29" s="624"/>
      <c r="CV29" s="624"/>
      <c r="CW29" s="624"/>
      <c r="CX29" s="624"/>
      <c r="CY29" s="625"/>
      <c r="CZ29" s="628">
        <v>8.1999999999999993</v>
      </c>
      <c r="DA29" s="657"/>
      <c r="DB29" s="657"/>
      <c r="DC29" s="658"/>
      <c r="DD29" s="631">
        <v>984913</v>
      </c>
      <c r="DE29" s="624"/>
      <c r="DF29" s="624"/>
      <c r="DG29" s="624"/>
      <c r="DH29" s="624"/>
      <c r="DI29" s="624"/>
      <c r="DJ29" s="624"/>
      <c r="DK29" s="625"/>
      <c r="DL29" s="631">
        <v>984913</v>
      </c>
      <c r="DM29" s="624"/>
      <c r="DN29" s="624"/>
      <c r="DO29" s="624"/>
      <c r="DP29" s="624"/>
      <c r="DQ29" s="624"/>
      <c r="DR29" s="624"/>
      <c r="DS29" s="624"/>
      <c r="DT29" s="624"/>
      <c r="DU29" s="624"/>
      <c r="DV29" s="625"/>
      <c r="DW29" s="628">
        <v>13.1</v>
      </c>
      <c r="DX29" s="657"/>
      <c r="DY29" s="657"/>
      <c r="DZ29" s="657"/>
      <c r="EA29" s="657"/>
      <c r="EB29" s="657"/>
      <c r="EC29" s="659"/>
    </row>
    <row r="30" spans="2:133" ht="11.25" customHeight="1" x14ac:dyDescent="0.15">
      <c r="B30" s="620" t="s">
        <v>315</v>
      </c>
      <c r="C30" s="621"/>
      <c r="D30" s="621"/>
      <c r="E30" s="621"/>
      <c r="F30" s="621"/>
      <c r="G30" s="621"/>
      <c r="H30" s="621"/>
      <c r="I30" s="621"/>
      <c r="J30" s="621"/>
      <c r="K30" s="621"/>
      <c r="L30" s="621"/>
      <c r="M30" s="621"/>
      <c r="N30" s="621"/>
      <c r="O30" s="621"/>
      <c r="P30" s="621"/>
      <c r="Q30" s="622"/>
      <c r="R30" s="623">
        <v>2692</v>
      </c>
      <c r="S30" s="626"/>
      <c r="T30" s="626"/>
      <c r="U30" s="626"/>
      <c r="V30" s="626"/>
      <c r="W30" s="626"/>
      <c r="X30" s="626"/>
      <c r="Y30" s="627"/>
      <c r="Z30" s="685">
        <v>0</v>
      </c>
      <c r="AA30" s="685"/>
      <c r="AB30" s="685"/>
      <c r="AC30" s="685"/>
      <c r="AD30" s="686" t="s">
        <v>132</v>
      </c>
      <c r="AE30" s="686"/>
      <c r="AF30" s="686"/>
      <c r="AG30" s="686"/>
      <c r="AH30" s="686"/>
      <c r="AI30" s="686"/>
      <c r="AJ30" s="686"/>
      <c r="AK30" s="686"/>
      <c r="AL30" s="628" t="s">
        <v>241</v>
      </c>
      <c r="AM30" s="629"/>
      <c r="AN30" s="629"/>
      <c r="AO30" s="687"/>
      <c r="AP30" s="713" t="s">
        <v>316</v>
      </c>
      <c r="AQ30" s="714"/>
      <c r="AR30" s="714"/>
      <c r="AS30" s="714"/>
      <c r="AT30" s="719" t="s">
        <v>317</v>
      </c>
      <c r="AU30" s="224"/>
      <c r="AV30" s="224"/>
      <c r="AW30" s="224"/>
      <c r="AX30" s="722" t="s">
        <v>194</v>
      </c>
      <c r="AY30" s="723"/>
      <c r="AZ30" s="723"/>
      <c r="BA30" s="723"/>
      <c r="BB30" s="723"/>
      <c r="BC30" s="723"/>
      <c r="BD30" s="723"/>
      <c r="BE30" s="723"/>
      <c r="BF30" s="724"/>
      <c r="BG30" s="703">
        <v>98.1</v>
      </c>
      <c r="BH30" s="704"/>
      <c r="BI30" s="704"/>
      <c r="BJ30" s="704"/>
      <c r="BK30" s="704"/>
      <c r="BL30" s="704"/>
      <c r="BM30" s="705">
        <v>93.6</v>
      </c>
      <c r="BN30" s="704"/>
      <c r="BO30" s="704"/>
      <c r="BP30" s="704"/>
      <c r="BQ30" s="706"/>
      <c r="BR30" s="703">
        <v>98.4</v>
      </c>
      <c r="BS30" s="704"/>
      <c r="BT30" s="704"/>
      <c r="BU30" s="704"/>
      <c r="BV30" s="704"/>
      <c r="BW30" s="704"/>
      <c r="BX30" s="705">
        <v>93.5</v>
      </c>
      <c r="BY30" s="704"/>
      <c r="BZ30" s="704"/>
      <c r="CA30" s="704"/>
      <c r="CB30" s="706"/>
      <c r="CD30" s="709"/>
      <c r="CE30" s="710"/>
      <c r="CF30" s="667" t="s">
        <v>318</v>
      </c>
      <c r="CG30" s="664"/>
      <c r="CH30" s="664"/>
      <c r="CI30" s="664"/>
      <c r="CJ30" s="664"/>
      <c r="CK30" s="664"/>
      <c r="CL30" s="664"/>
      <c r="CM30" s="664"/>
      <c r="CN30" s="664"/>
      <c r="CO30" s="664"/>
      <c r="CP30" s="664"/>
      <c r="CQ30" s="665"/>
      <c r="CR30" s="623">
        <v>905442</v>
      </c>
      <c r="CS30" s="626"/>
      <c r="CT30" s="626"/>
      <c r="CU30" s="626"/>
      <c r="CV30" s="626"/>
      <c r="CW30" s="626"/>
      <c r="CX30" s="626"/>
      <c r="CY30" s="627"/>
      <c r="CZ30" s="628">
        <v>7.6</v>
      </c>
      <c r="DA30" s="657"/>
      <c r="DB30" s="657"/>
      <c r="DC30" s="658"/>
      <c r="DD30" s="631">
        <v>905442</v>
      </c>
      <c r="DE30" s="626"/>
      <c r="DF30" s="626"/>
      <c r="DG30" s="626"/>
      <c r="DH30" s="626"/>
      <c r="DI30" s="626"/>
      <c r="DJ30" s="626"/>
      <c r="DK30" s="627"/>
      <c r="DL30" s="631">
        <v>905442</v>
      </c>
      <c r="DM30" s="626"/>
      <c r="DN30" s="626"/>
      <c r="DO30" s="626"/>
      <c r="DP30" s="626"/>
      <c r="DQ30" s="626"/>
      <c r="DR30" s="626"/>
      <c r="DS30" s="626"/>
      <c r="DT30" s="626"/>
      <c r="DU30" s="626"/>
      <c r="DV30" s="627"/>
      <c r="DW30" s="628">
        <v>12.1</v>
      </c>
      <c r="DX30" s="657"/>
      <c r="DY30" s="657"/>
      <c r="DZ30" s="657"/>
      <c r="EA30" s="657"/>
      <c r="EB30" s="657"/>
      <c r="EC30" s="659"/>
    </row>
    <row r="31" spans="2:133" ht="11.25" customHeight="1" x14ac:dyDescent="0.15">
      <c r="B31" s="620" t="s">
        <v>319</v>
      </c>
      <c r="C31" s="621"/>
      <c r="D31" s="621"/>
      <c r="E31" s="621"/>
      <c r="F31" s="621"/>
      <c r="G31" s="621"/>
      <c r="H31" s="621"/>
      <c r="I31" s="621"/>
      <c r="J31" s="621"/>
      <c r="K31" s="621"/>
      <c r="L31" s="621"/>
      <c r="M31" s="621"/>
      <c r="N31" s="621"/>
      <c r="O31" s="621"/>
      <c r="P31" s="621"/>
      <c r="Q31" s="622"/>
      <c r="R31" s="623">
        <v>22945</v>
      </c>
      <c r="S31" s="626"/>
      <c r="T31" s="626"/>
      <c r="U31" s="626"/>
      <c r="V31" s="626"/>
      <c r="W31" s="626"/>
      <c r="X31" s="626"/>
      <c r="Y31" s="627"/>
      <c r="Z31" s="685">
        <v>0.2</v>
      </c>
      <c r="AA31" s="685"/>
      <c r="AB31" s="685"/>
      <c r="AC31" s="685"/>
      <c r="AD31" s="686" t="s">
        <v>132</v>
      </c>
      <c r="AE31" s="686"/>
      <c r="AF31" s="686"/>
      <c r="AG31" s="686"/>
      <c r="AH31" s="686"/>
      <c r="AI31" s="686"/>
      <c r="AJ31" s="686"/>
      <c r="AK31" s="686"/>
      <c r="AL31" s="628" t="s">
        <v>132</v>
      </c>
      <c r="AM31" s="629"/>
      <c r="AN31" s="629"/>
      <c r="AO31" s="687"/>
      <c r="AP31" s="715"/>
      <c r="AQ31" s="716"/>
      <c r="AR31" s="716"/>
      <c r="AS31" s="716"/>
      <c r="AT31" s="720"/>
      <c r="AU31" s="223" t="s">
        <v>320</v>
      </c>
      <c r="AV31" s="223"/>
      <c r="AW31" s="223"/>
      <c r="AX31" s="620" t="s">
        <v>321</v>
      </c>
      <c r="AY31" s="621"/>
      <c r="AZ31" s="621"/>
      <c r="BA31" s="621"/>
      <c r="BB31" s="621"/>
      <c r="BC31" s="621"/>
      <c r="BD31" s="621"/>
      <c r="BE31" s="621"/>
      <c r="BF31" s="622"/>
      <c r="BG31" s="701">
        <v>98.3</v>
      </c>
      <c r="BH31" s="624"/>
      <c r="BI31" s="624"/>
      <c r="BJ31" s="624"/>
      <c r="BK31" s="624"/>
      <c r="BL31" s="624"/>
      <c r="BM31" s="629">
        <v>93.7</v>
      </c>
      <c r="BN31" s="702"/>
      <c r="BO31" s="702"/>
      <c r="BP31" s="702"/>
      <c r="BQ31" s="663"/>
      <c r="BR31" s="701">
        <v>98.4</v>
      </c>
      <c r="BS31" s="624"/>
      <c r="BT31" s="624"/>
      <c r="BU31" s="624"/>
      <c r="BV31" s="624"/>
      <c r="BW31" s="624"/>
      <c r="BX31" s="629">
        <v>93.4</v>
      </c>
      <c r="BY31" s="702"/>
      <c r="BZ31" s="702"/>
      <c r="CA31" s="702"/>
      <c r="CB31" s="663"/>
      <c r="CD31" s="709"/>
      <c r="CE31" s="710"/>
      <c r="CF31" s="667" t="s">
        <v>322</v>
      </c>
      <c r="CG31" s="664"/>
      <c r="CH31" s="664"/>
      <c r="CI31" s="664"/>
      <c r="CJ31" s="664"/>
      <c r="CK31" s="664"/>
      <c r="CL31" s="664"/>
      <c r="CM31" s="664"/>
      <c r="CN31" s="664"/>
      <c r="CO31" s="664"/>
      <c r="CP31" s="664"/>
      <c r="CQ31" s="665"/>
      <c r="CR31" s="623">
        <v>79471</v>
      </c>
      <c r="CS31" s="624"/>
      <c r="CT31" s="624"/>
      <c r="CU31" s="624"/>
      <c r="CV31" s="624"/>
      <c r="CW31" s="624"/>
      <c r="CX31" s="624"/>
      <c r="CY31" s="625"/>
      <c r="CZ31" s="628">
        <v>0.7</v>
      </c>
      <c r="DA31" s="657"/>
      <c r="DB31" s="657"/>
      <c r="DC31" s="658"/>
      <c r="DD31" s="631">
        <v>79471</v>
      </c>
      <c r="DE31" s="624"/>
      <c r="DF31" s="624"/>
      <c r="DG31" s="624"/>
      <c r="DH31" s="624"/>
      <c r="DI31" s="624"/>
      <c r="DJ31" s="624"/>
      <c r="DK31" s="625"/>
      <c r="DL31" s="631">
        <v>79471</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323</v>
      </c>
      <c r="C32" s="621"/>
      <c r="D32" s="621"/>
      <c r="E32" s="621"/>
      <c r="F32" s="621"/>
      <c r="G32" s="621"/>
      <c r="H32" s="621"/>
      <c r="I32" s="621"/>
      <c r="J32" s="621"/>
      <c r="K32" s="621"/>
      <c r="L32" s="621"/>
      <c r="M32" s="621"/>
      <c r="N32" s="621"/>
      <c r="O32" s="621"/>
      <c r="P32" s="621"/>
      <c r="Q32" s="622"/>
      <c r="R32" s="623">
        <v>1056510</v>
      </c>
      <c r="S32" s="626"/>
      <c r="T32" s="626"/>
      <c r="U32" s="626"/>
      <c r="V32" s="626"/>
      <c r="W32" s="626"/>
      <c r="X32" s="626"/>
      <c r="Y32" s="627"/>
      <c r="Z32" s="685">
        <v>8.4</v>
      </c>
      <c r="AA32" s="685"/>
      <c r="AB32" s="685"/>
      <c r="AC32" s="685"/>
      <c r="AD32" s="686" t="s">
        <v>132</v>
      </c>
      <c r="AE32" s="686"/>
      <c r="AF32" s="686"/>
      <c r="AG32" s="686"/>
      <c r="AH32" s="686"/>
      <c r="AI32" s="686"/>
      <c r="AJ32" s="686"/>
      <c r="AK32" s="686"/>
      <c r="AL32" s="628" t="s">
        <v>241</v>
      </c>
      <c r="AM32" s="629"/>
      <c r="AN32" s="629"/>
      <c r="AO32" s="687"/>
      <c r="AP32" s="717"/>
      <c r="AQ32" s="718"/>
      <c r="AR32" s="718"/>
      <c r="AS32" s="718"/>
      <c r="AT32" s="721"/>
      <c r="AU32" s="225"/>
      <c r="AV32" s="225"/>
      <c r="AW32" s="225"/>
      <c r="AX32" s="635" t="s">
        <v>324</v>
      </c>
      <c r="AY32" s="636"/>
      <c r="AZ32" s="636"/>
      <c r="BA32" s="636"/>
      <c r="BB32" s="636"/>
      <c r="BC32" s="636"/>
      <c r="BD32" s="636"/>
      <c r="BE32" s="636"/>
      <c r="BF32" s="637"/>
      <c r="BG32" s="700">
        <v>97.8</v>
      </c>
      <c r="BH32" s="639"/>
      <c r="BI32" s="639"/>
      <c r="BJ32" s="639"/>
      <c r="BK32" s="639"/>
      <c r="BL32" s="639"/>
      <c r="BM32" s="683">
        <v>92.8</v>
      </c>
      <c r="BN32" s="639"/>
      <c r="BO32" s="639"/>
      <c r="BP32" s="639"/>
      <c r="BQ32" s="676"/>
      <c r="BR32" s="700">
        <v>98.3</v>
      </c>
      <c r="BS32" s="639"/>
      <c r="BT32" s="639"/>
      <c r="BU32" s="639"/>
      <c r="BV32" s="639"/>
      <c r="BW32" s="639"/>
      <c r="BX32" s="683">
        <v>93.1</v>
      </c>
      <c r="BY32" s="639"/>
      <c r="BZ32" s="639"/>
      <c r="CA32" s="639"/>
      <c r="CB32" s="676"/>
      <c r="CD32" s="711"/>
      <c r="CE32" s="712"/>
      <c r="CF32" s="667" t="s">
        <v>325</v>
      </c>
      <c r="CG32" s="664"/>
      <c r="CH32" s="664"/>
      <c r="CI32" s="664"/>
      <c r="CJ32" s="664"/>
      <c r="CK32" s="664"/>
      <c r="CL32" s="664"/>
      <c r="CM32" s="664"/>
      <c r="CN32" s="664"/>
      <c r="CO32" s="664"/>
      <c r="CP32" s="664"/>
      <c r="CQ32" s="665"/>
      <c r="CR32" s="623" t="s">
        <v>241</v>
      </c>
      <c r="CS32" s="626"/>
      <c r="CT32" s="626"/>
      <c r="CU32" s="626"/>
      <c r="CV32" s="626"/>
      <c r="CW32" s="626"/>
      <c r="CX32" s="626"/>
      <c r="CY32" s="627"/>
      <c r="CZ32" s="628" t="s">
        <v>132</v>
      </c>
      <c r="DA32" s="657"/>
      <c r="DB32" s="657"/>
      <c r="DC32" s="658"/>
      <c r="DD32" s="631" t="s">
        <v>241</v>
      </c>
      <c r="DE32" s="626"/>
      <c r="DF32" s="626"/>
      <c r="DG32" s="626"/>
      <c r="DH32" s="626"/>
      <c r="DI32" s="626"/>
      <c r="DJ32" s="626"/>
      <c r="DK32" s="627"/>
      <c r="DL32" s="631" t="s">
        <v>132</v>
      </c>
      <c r="DM32" s="626"/>
      <c r="DN32" s="626"/>
      <c r="DO32" s="626"/>
      <c r="DP32" s="626"/>
      <c r="DQ32" s="626"/>
      <c r="DR32" s="626"/>
      <c r="DS32" s="626"/>
      <c r="DT32" s="626"/>
      <c r="DU32" s="626"/>
      <c r="DV32" s="627"/>
      <c r="DW32" s="628" t="s">
        <v>241</v>
      </c>
      <c r="DX32" s="657"/>
      <c r="DY32" s="657"/>
      <c r="DZ32" s="657"/>
      <c r="EA32" s="657"/>
      <c r="EB32" s="657"/>
      <c r="EC32" s="659"/>
    </row>
    <row r="33" spans="2:133" ht="11.25" customHeight="1" x14ac:dyDescent="0.15">
      <c r="B33" s="620" t="s">
        <v>326</v>
      </c>
      <c r="C33" s="621"/>
      <c r="D33" s="621"/>
      <c r="E33" s="621"/>
      <c r="F33" s="621"/>
      <c r="G33" s="621"/>
      <c r="H33" s="621"/>
      <c r="I33" s="621"/>
      <c r="J33" s="621"/>
      <c r="K33" s="621"/>
      <c r="L33" s="621"/>
      <c r="M33" s="621"/>
      <c r="N33" s="621"/>
      <c r="O33" s="621"/>
      <c r="P33" s="621"/>
      <c r="Q33" s="622"/>
      <c r="R33" s="623">
        <v>513806</v>
      </c>
      <c r="S33" s="626"/>
      <c r="T33" s="626"/>
      <c r="U33" s="626"/>
      <c r="V33" s="626"/>
      <c r="W33" s="626"/>
      <c r="X33" s="626"/>
      <c r="Y33" s="627"/>
      <c r="Z33" s="685">
        <v>4.0999999999999996</v>
      </c>
      <c r="AA33" s="685"/>
      <c r="AB33" s="685"/>
      <c r="AC33" s="685"/>
      <c r="AD33" s="686" t="s">
        <v>132</v>
      </c>
      <c r="AE33" s="686"/>
      <c r="AF33" s="686"/>
      <c r="AG33" s="686"/>
      <c r="AH33" s="686"/>
      <c r="AI33" s="686"/>
      <c r="AJ33" s="686"/>
      <c r="AK33" s="686"/>
      <c r="AL33" s="628" t="s">
        <v>241</v>
      </c>
      <c r="AM33" s="629"/>
      <c r="AN33" s="629"/>
      <c r="AO33" s="687"/>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667" t="s">
        <v>327</v>
      </c>
      <c r="CE33" s="664"/>
      <c r="CF33" s="664"/>
      <c r="CG33" s="664"/>
      <c r="CH33" s="664"/>
      <c r="CI33" s="664"/>
      <c r="CJ33" s="664"/>
      <c r="CK33" s="664"/>
      <c r="CL33" s="664"/>
      <c r="CM33" s="664"/>
      <c r="CN33" s="664"/>
      <c r="CO33" s="664"/>
      <c r="CP33" s="664"/>
      <c r="CQ33" s="665"/>
      <c r="CR33" s="623">
        <v>4869484</v>
      </c>
      <c r="CS33" s="624"/>
      <c r="CT33" s="624"/>
      <c r="CU33" s="624"/>
      <c r="CV33" s="624"/>
      <c r="CW33" s="624"/>
      <c r="CX33" s="624"/>
      <c r="CY33" s="625"/>
      <c r="CZ33" s="628">
        <v>40.799999999999997</v>
      </c>
      <c r="DA33" s="657"/>
      <c r="DB33" s="657"/>
      <c r="DC33" s="658"/>
      <c r="DD33" s="631">
        <v>4385751</v>
      </c>
      <c r="DE33" s="624"/>
      <c r="DF33" s="624"/>
      <c r="DG33" s="624"/>
      <c r="DH33" s="624"/>
      <c r="DI33" s="624"/>
      <c r="DJ33" s="624"/>
      <c r="DK33" s="625"/>
      <c r="DL33" s="631">
        <v>3616665</v>
      </c>
      <c r="DM33" s="624"/>
      <c r="DN33" s="624"/>
      <c r="DO33" s="624"/>
      <c r="DP33" s="624"/>
      <c r="DQ33" s="624"/>
      <c r="DR33" s="624"/>
      <c r="DS33" s="624"/>
      <c r="DT33" s="624"/>
      <c r="DU33" s="624"/>
      <c r="DV33" s="625"/>
      <c r="DW33" s="628">
        <v>48.2</v>
      </c>
      <c r="DX33" s="657"/>
      <c r="DY33" s="657"/>
      <c r="DZ33" s="657"/>
      <c r="EA33" s="657"/>
      <c r="EB33" s="657"/>
      <c r="EC33" s="659"/>
    </row>
    <row r="34" spans="2:133" ht="11.25" customHeight="1" x14ac:dyDescent="0.15">
      <c r="B34" s="620" t="s">
        <v>328</v>
      </c>
      <c r="C34" s="621"/>
      <c r="D34" s="621"/>
      <c r="E34" s="621"/>
      <c r="F34" s="621"/>
      <c r="G34" s="621"/>
      <c r="H34" s="621"/>
      <c r="I34" s="621"/>
      <c r="J34" s="621"/>
      <c r="K34" s="621"/>
      <c r="L34" s="621"/>
      <c r="M34" s="621"/>
      <c r="N34" s="621"/>
      <c r="O34" s="621"/>
      <c r="P34" s="621"/>
      <c r="Q34" s="622"/>
      <c r="R34" s="623">
        <v>141660</v>
      </c>
      <c r="S34" s="626"/>
      <c r="T34" s="626"/>
      <c r="U34" s="626"/>
      <c r="V34" s="626"/>
      <c r="W34" s="626"/>
      <c r="X34" s="626"/>
      <c r="Y34" s="627"/>
      <c r="Z34" s="685">
        <v>1.1000000000000001</v>
      </c>
      <c r="AA34" s="685"/>
      <c r="AB34" s="685"/>
      <c r="AC34" s="685"/>
      <c r="AD34" s="686">
        <v>12</v>
      </c>
      <c r="AE34" s="686"/>
      <c r="AF34" s="686"/>
      <c r="AG34" s="686"/>
      <c r="AH34" s="686"/>
      <c r="AI34" s="686"/>
      <c r="AJ34" s="686"/>
      <c r="AK34" s="686"/>
      <c r="AL34" s="628">
        <v>0</v>
      </c>
      <c r="AM34" s="629"/>
      <c r="AN34" s="629"/>
      <c r="AO34" s="687"/>
      <c r="AP34" s="228"/>
      <c r="AQ34" s="697" t="s">
        <v>329</v>
      </c>
      <c r="AR34" s="698"/>
      <c r="AS34" s="698"/>
      <c r="AT34" s="698"/>
      <c r="AU34" s="698"/>
      <c r="AV34" s="698"/>
      <c r="AW34" s="698"/>
      <c r="AX34" s="698"/>
      <c r="AY34" s="698"/>
      <c r="AZ34" s="698"/>
      <c r="BA34" s="698"/>
      <c r="BB34" s="698"/>
      <c r="BC34" s="698"/>
      <c r="BD34" s="698"/>
      <c r="BE34" s="698"/>
      <c r="BF34" s="699"/>
      <c r="BG34" s="697" t="s">
        <v>330</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331</v>
      </c>
      <c r="CE34" s="664"/>
      <c r="CF34" s="664"/>
      <c r="CG34" s="664"/>
      <c r="CH34" s="664"/>
      <c r="CI34" s="664"/>
      <c r="CJ34" s="664"/>
      <c r="CK34" s="664"/>
      <c r="CL34" s="664"/>
      <c r="CM34" s="664"/>
      <c r="CN34" s="664"/>
      <c r="CO34" s="664"/>
      <c r="CP34" s="664"/>
      <c r="CQ34" s="665"/>
      <c r="CR34" s="623">
        <v>1930266</v>
      </c>
      <c r="CS34" s="626"/>
      <c r="CT34" s="626"/>
      <c r="CU34" s="626"/>
      <c r="CV34" s="626"/>
      <c r="CW34" s="626"/>
      <c r="CX34" s="626"/>
      <c r="CY34" s="627"/>
      <c r="CZ34" s="628">
        <v>16.2</v>
      </c>
      <c r="DA34" s="657"/>
      <c r="DB34" s="657"/>
      <c r="DC34" s="658"/>
      <c r="DD34" s="631">
        <v>1714749</v>
      </c>
      <c r="DE34" s="626"/>
      <c r="DF34" s="626"/>
      <c r="DG34" s="626"/>
      <c r="DH34" s="626"/>
      <c r="DI34" s="626"/>
      <c r="DJ34" s="626"/>
      <c r="DK34" s="627"/>
      <c r="DL34" s="631">
        <v>1602622</v>
      </c>
      <c r="DM34" s="626"/>
      <c r="DN34" s="626"/>
      <c r="DO34" s="626"/>
      <c r="DP34" s="626"/>
      <c r="DQ34" s="626"/>
      <c r="DR34" s="626"/>
      <c r="DS34" s="626"/>
      <c r="DT34" s="626"/>
      <c r="DU34" s="626"/>
      <c r="DV34" s="627"/>
      <c r="DW34" s="628">
        <v>21.4</v>
      </c>
      <c r="DX34" s="657"/>
      <c r="DY34" s="657"/>
      <c r="DZ34" s="657"/>
      <c r="EA34" s="657"/>
      <c r="EB34" s="657"/>
      <c r="EC34" s="659"/>
    </row>
    <row r="35" spans="2:133" ht="11.25" customHeight="1" x14ac:dyDescent="0.15">
      <c r="B35" s="620" t="s">
        <v>332</v>
      </c>
      <c r="C35" s="621"/>
      <c r="D35" s="621"/>
      <c r="E35" s="621"/>
      <c r="F35" s="621"/>
      <c r="G35" s="621"/>
      <c r="H35" s="621"/>
      <c r="I35" s="621"/>
      <c r="J35" s="621"/>
      <c r="K35" s="621"/>
      <c r="L35" s="621"/>
      <c r="M35" s="621"/>
      <c r="N35" s="621"/>
      <c r="O35" s="621"/>
      <c r="P35" s="621"/>
      <c r="Q35" s="622"/>
      <c r="R35" s="623">
        <v>965400</v>
      </c>
      <c r="S35" s="626"/>
      <c r="T35" s="626"/>
      <c r="U35" s="626"/>
      <c r="V35" s="626"/>
      <c r="W35" s="626"/>
      <c r="X35" s="626"/>
      <c r="Y35" s="627"/>
      <c r="Z35" s="685">
        <v>7.7</v>
      </c>
      <c r="AA35" s="685"/>
      <c r="AB35" s="685"/>
      <c r="AC35" s="685"/>
      <c r="AD35" s="686" t="s">
        <v>132</v>
      </c>
      <c r="AE35" s="686"/>
      <c r="AF35" s="686"/>
      <c r="AG35" s="686"/>
      <c r="AH35" s="686"/>
      <c r="AI35" s="686"/>
      <c r="AJ35" s="686"/>
      <c r="AK35" s="686"/>
      <c r="AL35" s="628" t="s">
        <v>241</v>
      </c>
      <c r="AM35" s="629"/>
      <c r="AN35" s="629"/>
      <c r="AO35" s="687"/>
      <c r="AP35" s="228"/>
      <c r="AQ35" s="691" t="s">
        <v>333</v>
      </c>
      <c r="AR35" s="692"/>
      <c r="AS35" s="692"/>
      <c r="AT35" s="692"/>
      <c r="AU35" s="692"/>
      <c r="AV35" s="692"/>
      <c r="AW35" s="692"/>
      <c r="AX35" s="692"/>
      <c r="AY35" s="693"/>
      <c r="AZ35" s="688">
        <v>1690227</v>
      </c>
      <c r="BA35" s="689"/>
      <c r="BB35" s="689"/>
      <c r="BC35" s="689"/>
      <c r="BD35" s="689"/>
      <c r="BE35" s="689"/>
      <c r="BF35" s="690"/>
      <c r="BG35" s="694" t="s">
        <v>334</v>
      </c>
      <c r="BH35" s="695"/>
      <c r="BI35" s="695"/>
      <c r="BJ35" s="695"/>
      <c r="BK35" s="695"/>
      <c r="BL35" s="695"/>
      <c r="BM35" s="695"/>
      <c r="BN35" s="695"/>
      <c r="BO35" s="695"/>
      <c r="BP35" s="695"/>
      <c r="BQ35" s="695"/>
      <c r="BR35" s="695"/>
      <c r="BS35" s="695"/>
      <c r="BT35" s="695"/>
      <c r="BU35" s="696"/>
      <c r="BV35" s="688">
        <v>107391</v>
      </c>
      <c r="BW35" s="689"/>
      <c r="BX35" s="689"/>
      <c r="BY35" s="689"/>
      <c r="BZ35" s="689"/>
      <c r="CA35" s="689"/>
      <c r="CB35" s="690"/>
      <c r="CD35" s="667" t="s">
        <v>335</v>
      </c>
      <c r="CE35" s="664"/>
      <c r="CF35" s="664"/>
      <c r="CG35" s="664"/>
      <c r="CH35" s="664"/>
      <c r="CI35" s="664"/>
      <c r="CJ35" s="664"/>
      <c r="CK35" s="664"/>
      <c r="CL35" s="664"/>
      <c r="CM35" s="664"/>
      <c r="CN35" s="664"/>
      <c r="CO35" s="664"/>
      <c r="CP35" s="664"/>
      <c r="CQ35" s="665"/>
      <c r="CR35" s="623">
        <v>30708</v>
      </c>
      <c r="CS35" s="624"/>
      <c r="CT35" s="624"/>
      <c r="CU35" s="624"/>
      <c r="CV35" s="624"/>
      <c r="CW35" s="624"/>
      <c r="CX35" s="624"/>
      <c r="CY35" s="625"/>
      <c r="CZ35" s="628">
        <v>0.3</v>
      </c>
      <c r="DA35" s="657"/>
      <c r="DB35" s="657"/>
      <c r="DC35" s="658"/>
      <c r="DD35" s="631">
        <v>28282</v>
      </c>
      <c r="DE35" s="624"/>
      <c r="DF35" s="624"/>
      <c r="DG35" s="624"/>
      <c r="DH35" s="624"/>
      <c r="DI35" s="624"/>
      <c r="DJ35" s="624"/>
      <c r="DK35" s="625"/>
      <c r="DL35" s="631">
        <v>24129</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336</v>
      </c>
      <c r="C36" s="621"/>
      <c r="D36" s="621"/>
      <c r="E36" s="621"/>
      <c r="F36" s="621"/>
      <c r="G36" s="621"/>
      <c r="H36" s="621"/>
      <c r="I36" s="621"/>
      <c r="J36" s="621"/>
      <c r="K36" s="621"/>
      <c r="L36" s="621"/>
      <c r="M36" s="621"/>
      <c r="N36" s="621"/>
      <c r="O36" s="621"/>
      <c r="P36" s="621"/>
      <c r="Q36" s="622"/>
      <c r="R36" s="623" t="s">
        <v>241</v>
      </c>
      <c r="S36" s="626"/>
      <c r="T36" s="626"/>
      <c r="U36" s="626"/>
      <c r="V36" s="626"/>
      <c r="W36" s="626"/>
      <c r="X36" s="626"/>
      <c r="Y36" s="627"/>
      <c r="Z36" s="685" t="s">
        <v>241</v>
      </c>
      <c r="AA36" s="685"/>
      <c r="AB36" s="685"/>
      <c r="AC36" s="685"/>
      <c r="AD36" s="686" t="s">
        <v>132</v>
      </c>
      <c r="AE36" s="686"/>
      <c r="AF36" s="686"/>
      <c r="AG36" s="686"/>
      <c r="AH36" s="686"/>
      <c r="AI36" s="686"/>
      <c r="AJ36" s="686"/>
      <c r="AK36" s="686"/>
      <c r="AL36" s="628" t="s">
        <v>241</v>
      </c>
      <c r="AM36" s="629"/>
      <c r="AN36" s="629"/>
      <c r="AO36" s="687"/>
      <c r="AQ36" s="660" t="s">
        <v>337</v>
      </c>
      <c r="AR36" s="661"/>
      <c r="AS36" s="661"/>
      <c r="AT36" s="661"/>
      <c r="AU36" s="661"/>
      <c r="AV36" s="661"/>
      <c r="AW36" s="661"/>
      <c r="AX36" s="661"/>
      <c r="AY36" s="662"/>
      <c r="AZ36" s="623">
        <v>458094</v>
      </c>
      <c r="BA36" s="626"/>
      <c r="BB36" s="626"/>
      <c r="BC36" s="626"/>
      <c r="BD36" s="624"/>
      <c r="BE36" s="624"/>
      <c r="BF36" s="663"/>
      <c r="BG36" s="667" t="s">
        <v>338</v>
      </c>
      <c r="BH36" s="664"/>
      <c r="BI36" s="664"/>
      <c r="BJ36" s="664"/>
      <c r="BK36" s="664"/>
      <c r="BL36" s="664"/>
      <c r="BM36" s="664"/>
      <c r="BN36" s="664"/>
      <c r="BO36" s="664"/>
      <c r="BP36" s="664"/>
      <c r="BQ36" s="664"/>
      <c r="BR36" s="664"/>
      <c r="BS36" s="664"/>
      <c r="BT36" s="664"/>
      <c r="BU36" s="665"/>
      <c r="BV36" s="623">
        <v>-684</v>
      </c>
      <c r="BW36" s="626"/>
      <c r="BX36" s="626"/>
      <c r="BY36" s="626"/>
      <c r="BZ36" s="626"/>
      <c r="CA36" s="626"/>
      <c r="CB36" s="666"/>
      <c r="CD36" s="667" t="s">
        <v>339</v>
      </c>
      <c r="CE36" s="664"/>
      <c r="CF36" s="664"/>
      <c r="CG36" s="664"/>
      <c r="CH36" s="664"/>
      <c r="CI36" s="664"/>
      <c r="CJ36" s="664"/>
      <c r="CK36" s="664"/>
      <c r="CL36" s="664"/>
      <c r="CM36" s="664"/>
      <c r="CN36" s="664"/>
      <c r="CO36" s="664"/>
      <c r="CP36" s="664"/>
      <c r="CQ36" s="665"/>
      <c r="CR36" s="623">
        <v>971876</v>
      </c>
      <c r="CS36" s="626"/>
      <c r="CT36" s="626"/>
      <c r="CU36" s="626"/>
      <c r="CV36" s="626"/>
      <c r="CW36" s="626"/>
      <c r="CX36" s="626"/>
      <c r="CY36" s="627"/>
      <c r="CZ36" s="628">
        <v>8.1</v>
      </c>
      <c r="DA36" s="657"/>
      <c r="DB36" s="657"/>
      <c r="DC36" s="658"/>
      <c r="DD36" s="631">
        <v>926317</v>
      </c>
      <c r="DE36" s="626"/>
      <c r="DF36" s="626"/>
      <c r="DG36" s="626"/>
      <c r="DH36" s="626"/>
      <c r="DI36" s="626"/>
      <c r="DJ36" s="626"/>
      <c r="DK36" s="627"/>
      <c r="DL36" s="631">
        <v>810934</v>
      </c>
      <c r="DM36" s="626"/>
      <c r="DN36" s="626"/>
      <c r="DO36" s="626"/>
      <c r="DP36" s="626"/>
      <c r="DQ36" s="626"/>
      <c r="DR36" s="626"/>
      <c r="DS36" s="626"/>
      <c r="DT36" s="626"/>
      <c r="DU36" s="626"/>
      <c r="DV36" s="627"/>
      <c r="DW36" s="628">
        <v>10.8</v>
      </c>
      <c r="DX36" s="657"/>
      <c r="DY36" s="657"/>
      <c r="DZ36" s="657"/>
      <c r="EA36" s="657"/>
      <c r="EB36" s="657"/>
      <c r="EC36" s="659"/>
    </row>
    <row r="37" spans="2:133" ht="11.25" customHeight="1" x14ac:dyDescent="0.15">
      <c r="B37" s="620" t="s">
        <v>340</v>
      </c>
      <c r="C37" s="621"/>
      <c r="D37" s="621"/>
      <c r="E37" s="621"/>
      <c r="F37" s="621"/>
      <c r="G37" s="621"/>
      <c r="H37" s="621"/>
      <c r="I37" s="621"/>
      <c r="J37" s="621"/>
      <c r="K37" s="621"/>
      <c r="L37" s="621"/>
      <c r="M37" s="621"/>
      <c r="N37" s="621"/>
      <c r="O37" s="621"/>
      <c r="P37" s="621"/>
      <c r="Q37" s="622"/>
      <c r="R37" s="623">
        <v>436000</v>
      </c>
      <c r="S37" s="626"/>
      <c r="T37" s="626"/>
      <c r="U37" s="626"/>
      <c r="V37" s="626"/>
      <c r="W37" s="626"/>
      <c r="X37" s="626"/>
      <c r="Y37" s="627"/>
      <c r="Z37" s="685">
        <v>3.5</v>
      </c>
      <c r="AA37" s="685"/>
      <c r="AB37" s="685"/>
      <c r="AC37" s="685"/>
      <c r="AD37" s="686" t="s">
        <v>241</v>
      </c>
      <c r="AE37" s="686"/>
      <c r="AF37" s="686"/>
      <c r="AG37" s="686"/>
      <c r="AH37" s="686"/>
      <c r="AI37" s="686"/>
      <c r="AJ37" s="686"/>
      <c r="AK37" s="686"/>
      <c r="AL37" s="628" t="s">
        <v>241</v>
      </c>
      <c r="AM37" s="629"/>
      <c r="AN37" s="629"/>
      <c r="AO37" s="687"/>
      <c r="AQ37" s="660" t="s">
        <v>341</v>
      </c>
      <c r="AR37" s="661"/>
      <c r="AS37" s="661"/>
      <c r="AT37" s="661"/>
      <c r="AU37" s="661"/>
      <c r="AV37" s="661"/>
      <c r="AW37" s="661"/>
      <c r="AX37" s="661"/>
      <c r="AY37" s="662"/>
      <c r="AZ37" s="623">
        <v>6727</v>
      </c>
      <c r="BA37" s="626"/>
      <c r="BB37" s="626"/>
      <c r="BC37" s="626"/>
      <c r="BD37" s="624"/>
      <c r="BE37" s="624"/>
      <c r="BF37" s="663"/>
      <c r="BG37" s="667" t="s">
        <v>342</v>
      </c>
      <c r="BH37" s="664"/>
      <c r="BI37" s="664"/>
      <c r="BJ37" s="664"/>
      <c r="BK37" s="664"/>
      <c r="BL37" s="664"/>
      <c r="BM37" s="664"/>
      <c r="BN37" s="664"/>
      <c r="BO37" s="664"/>
      <c r="BP37" s="664"/>
      <c r="BQ37" s="664"/>
      <c r="BR37" s="664"/>
      <c r="BS37" s="664"/>
      <c r="BT37" s="664"/>
      <c r="BU37" s="665"/>
      <c r="BV37" s="623">
        <v>5920</v>
      </c>
      <c r="BW37" s="626"/>
      <c r="BX37" s="626"/>
      <c r="BY37" s="626"/>
      <c r="BZ37" s="626"/>
      <c r="CA37" s="626"/>
      <c r="CB37" s="666"/>
      <c r="CD37" s="667" t="s">
        <v>343</v>
      </c>
      <c r="CE37" s="664"/>
      <c r="CF37" s="664"/>
      <c r="CG37" s="664"/>
      <c r="CH37" s="664"/>
      <c r="CI37" s="664"/>
      <c r="CJ37" s="664"/>
      <c r="CK37" s="664"/>
      <c r="CL37" s="664"/>
      <c r="CM37" s="664"/>
      <c r="CN37" s="664"/>
      <c r="CO37" s="664"/>
      <c r="CP37" s="664"/>
      <c r="CQ37" s="665"/>
      <c r="CR37" s="623">
        <v>574059</v>
      </c>
      <c r="CS37" s="624"/>
      <c r="CT37" s="624"/>
      <c r="CU37" s="624"/>
      <c r="CV37" s="624"/>
      <c r="CW37" s="624"/>
      <c r="CX37" s="624"/>
      <c r="CY37" s="625"/>
      <c r="CZ37" s="628">
        <v>4.8</v>
      </c>
      <c r="DA37" s="657"/>
      <c r="DB37" s="657"/>
      <c r="DC37" s="658"/>
      <c r="DD37" s="631">
        <v>574059</v>
      </c>
      <c r="DE37" s="624"/>
      <c r="DF37" s="624"/>
      <c r="DG37" s="624"/>
      <c r="DH37" s="624"/>
      <c r="DI37" s="624"/>
      <c r="DJ37" s="624"/>
      <c r="DK37" s="625"/>
      <c r="DL37" s="631">
        <v>534186</v>
      </c>
      <c r="DM37" s="624"/>
      <c r="DN37" s="624"/>
      <c r="DO37" s="624"/>
      <c r="DP37" s="624"/>
      <c r="DQ37" s="624"/>
      <c r="DR37" s="624"/>
      <c r="DS37" s="624"/>
      <c r="DT37" s="624"/>
      <c r="DU37" s="624"/>
      <c r="DV37" s="625"/>
      <c r="DW37" s="628">
        <v>7.1</v>
      </c>
      <c r="DX37" s="657"/>
      <c r="DY37" s="657"/>
      <c r="DZ37" s="657"/>
      <c r="EA37" s="657"/>
      <c r="EB37" s="657"/>
      <c r="EC37" s="659"/>
    </row>
    <row r="38" spans="2:133" ht="11.25" customHeight="1" x14ac:dyDescent="0.15">
      <c r="B38" s="635" t="s">
        <v>344</v>
      </c>
      <c r="C38" s="636"/>
      <c r="D38" s="636"/>
      <c r="E38" s="636"/>
      <c r="F38" s="636"/>
      <c r="G38" s="636"/>
      <c r="H38" s="636"/>
      <c r="I38" s="636"/>
      <c r="J38" s="636"/>
      <c r="K38" s="636"/>
      <c r="L38" s="636"/>
      <c r="M38" s="636"/>
      <c r="N38" s="636"/>
      <c r="O38" s="636"/>
      <c r="P38" s="636"/>
      <c r="Q38" s="637"/>
      <c r="R38" s="638">
        <v>12568492</v>
      </c>
      <c r="S38" s="675"/>
      <c r="T38" s="675"/>
      <c r="U38" s="675"/>
      <c r="V38" s="675"/>
      <c r="W38" s="675"/>
      <c r="X38" s="675"/>
      <c r="Y38" s="680"/>
      <c r="Z38" s="681">
        <v>100</v>
      </c>
      <c r="AA38" s="681"/>
      <c r="AB38" s="681"/>
      <c r="AC38" s="681"/>
      <c r="AD38" s="682">
        <v>7067410</v>
      </c>
      <c r="AE38" s="682"/>
      <c r="AF38" s="682"/>
      <c r="AG38" s="682"/>
      <c r="AH38" s="682"/>
      <c r="AI38" s="682"/>
      <c r="AJ38" s="682"/>
      <c r="AK38" s="682"/>
      <c r="AL38" s="641">
        <v>100</v>
      </c>
      <c r="AM38" s="683"/>
      <c r="AN38" s="683"/>
      <c r="AO38" s="684"/>
      <c r="AQ38" s="660" t="s">
        <v>345</v>
      </c>
      <c r="AR38" s="661"/>
      <c r="AS38" s="661"/>
      <c r="AT38" s="661"/>
      <c r="AU38" s="661"/>
      <c r="AV38" s="661"/>
      <c r="AW38" s="661"/>
      <c r="AX38" s="661"/>
      <c r="AY38" s="662"/>
      <c r="AZ38" s="623" t="s">
        <v>132</v>
      </c>
      <c r="BA38" s="626"/>
      <c r="BB38" s="626"/>
      <c r="BC38" s="626"/>
      <c r="BD38" s="624"/>
      <c r="BE38" s="624"/>
      <c r="BF38" s="663"/>
      <c r="BG38" s="667" t="s">
        <v>346</v>
      </c>
      <c r="BH38" s="664"/>
      <c r="BI38" s="664"/>
      <c r="BJ38" s="664"/>
      <c r="BK38" s="664"/>
      <c r="BL38" s="664"/>
      <c r="BM38" s="664"/>
      <c r="BN38" s="664"/>
      <c r="BO38" s="664"/>
      <c r="BP38" s="664"/>
      <c r="BQ38" s="664"/>
      <c r="BR38" s="664"/>
      <c r="BS38" s="664"/>
      <c r="BT38" s="664"/>
      <c r="BU38" s="665"/>
      <c r="BV38" s="623">
        <v>9430</v>
      </c>
      <c r="BW38" s="626"/>
      <c r="BX38" s="626"/>
      <c r="BY38" s="626"/>
      <c r="BZ38" s="626"/>
      <c r="CA38" s="626"/>
      <c r="CB38" s="666"/>
      <c r="CD38" s="667" t="s">
        <v>347</v>
      </c>
      <c r="CE38" s="664"/>
      <c r="CF38" s="664"/>
      <c r="CG38" s="664"/>
      <c r="CH38" s="664"/>
      <c r="CI38" s="664"/>
      <c r="CJ38" s="664"/>
      <c r="CK38" s="664"/>
      <c r="CL38" s="664"/>
      <c r="CM38" s="664"/>
      <c r="CN38" s="664"/>
      <c r="CO38" s="664"/>
      <c r="CP38" s="664"/>
      <c r="CQ38" s="665"/>
      <c r="CR38" s="623">
        <v>1690227</v>
      </c>
      <c r="CS38" s="626"/>
      <c r="CT38" s="626"/>
      <c r="CU38" s="626"/>
      <c r="CV38" s="626"/>
      <c r="CW38" s="626"/>
      <c r="CX38" s="626"/>
      <c r="CY38" s="627"/>
      <c r="CZ38" s="628">
        <v>14.2</v>
      </c>
      <c r="DA38" s="657"/>
      <c r="DB38" s="657"/>
      <c r="DC38" s="658"/>
      <c r="DD38" s="631">
        <v>1479699</v>
      </c>
      <c r="DE38" s="626"/>
      <c r="DF38" s="626"/>
      <c r="DG38" s="626"/>
      <c r="DH38" s="626"/>
      <c r="DI38" s="626"/>
      <c r="DJ38" s="626"/>
      <c r="DK38" s="627"/>
      <c r="DL38" s="631">
        <v>1178980</v>
      </c>
      <c r="DM38" s="626"/>
      <c r="DN38" s="626"/>
      <c r="DO38" s="626"/>
      <c r="DP38" s="626"/>
      <c r="DQ38" s="626"/>
      <c r="DR38" s="626"/>
      <c r="DS38" s="626"/>
      <c r="DT38" s="626"/>
      <c r="DU38" s="626"/>
      <c r="DV38" s="627"/>
      <c r="DW38" s="628">
        <v>15.7</v>
      </c>
      <c r="DX38" s="657"/>
      <c r="DY38" s="657"/>
      <c r="DZ38" s="657"/>
      <c r="EA38" s="657"/>
      <c r="EB38" s="657"/>
      <c r="EC38" s="659"/>
    </row>
    <row r="39" spans="2:133" ht="11.25" customHeight="1" x14ac:dyDescent="0.15">
      <c r="AQ39" s="660" t="s">
        <v>348</v>
      </c>
      <c r="AR39" s="661"/>
      <c r="AS39" s="661"/>
      <c r="AT39" s="661"/>
      <c r="AU39" s="661"/>
      <c r="AV39" s="661"/>
      <c r="AW39" s="661"/>
      <c r="AX39" s="661"/>
      <c r="AY39" s="662"/>
      <c r="AZ39" s="623" t="s">
        <v>241</v>
      </c>
      <c r="BA39" s="626"/>
      <c r="BB39" s="626"/>
      <c r="BC39" s="626"/>
      <c r="BD39" s="624"/>
      <c r="BE39" s="624"/>
      <c r="BF39" s="663"/>
      <c r="BG39" s="668" t="s">
        <v>349</v>
      </c>
      <c r="BH39" s="669"/>
      <c r="BI39" s="669"/>
      <c r="BJ39" s="669"/>
      <c r="BK39" s="669"/>
      <c r="BL39" s="229"/>
      <c r="BM39" s="664" t="s">
        <v>350</v>
      </c>
      <c r="BN39" s="664"/>
      <c r="BO39" s="664"/>
      <c r="BP39" s="664"/>
      <c r="BQ39" s="664"/>
      <c r="BR39" s="664"/>
      <c r="BS39" s="664"/>
      <c r="BT39" s="664"/>
      <c r="BU39" s="665"/>
      <c r="BV39" s="623">
        <v>102</v>
      </c>
      <c r="BW39" s="626"/>
      <c r="BX39" s="626"/>
      <c r="BY39" s="626"/>
      <c r="BZ39" s="626"/>
      <c r="CA39" s="626"/>
      <c r="CB39" s="666"/>
      <c r="CD39" s="667" t="s">
        <v>351</v>
      </c>
      <c r="CE39" s="664"/>
      <c r="CF39" s="664"/>
      <c r="CG39" s="664"/>
      <c r="CH39" s="664"/>
      <c r="CI39" s="664"/>
      <c r="CJ39" s="664"/>
      <c r="CK39" s="664"/>
      <c r="CL39" s="664"/>
      <c r="CM39" s="664"/>
      <c r="CN39" s="664"/>
      <c r="CO39" s="664"/>
      <c r="CP39" s="664"/>
      <c r="CQ39" s="665"/>
      <c r="CR39" s="623">
        <v>246407</v>
      </c>
      <c r="CS39" s="624"/>
      <c r="CT39" s="624"/>
      <c r="CU39" s="624"/>
      <c r="CV39" s="624"/>
      <c r="CW39" s="624"/>
      <c r="CX39" s="624"/>
      <c r="CY39" s="625"/>
      <c r="CZ39" s="628">
        <v>2.1</v>
      </c>
      <c r="DA39" s="657"/>
      <c r="DB39" s="657"/>
      <c r="DC39" s="658"/>
      <c r="DD39" s="631">
        <v>236704</v>
      </c>
      <c r="DE39" s="624"/>
      <c r="DF39" s="624"/>
      <c r="DG39" s="624"/>
      <c r="DH39" s="624"/>
      <c r="DI39" s="624"/>
      <c r="DJ39" s="624"/>
      <c r="DK39" s="625"/>
      <c r="DL39" s="631" t="s">
        <v>241</v>
      </c>
      <c r="DM39" s="624"/>
      <c r="DN39" s="624"/>
      <c r="DO39" s="624"/>
      <c r="DP39" s="624"/>
      <c r="DQ39" s="624"/>
      <c r="DR39" s="624"/>
      <c r="DS39" s="624"/>
      <c r="DT39" s="624"/>
      <c r="DU39" s="624"/>
      <c r="DV39" s="625"/>
      <c r="DW39" s="628" t="s">
        <v>132</v>
      </c>
      <c r="DX39" s="657"/>
      <c r="DY39" s="657"/>
      <c r="DZ39" s="657"/>
      <c r="EA39" s="657"/>
      <c r="EB39" s="657"/>
      <c r="EC39" s="659"/>
    </row>
    <row r="40" spans="2:133" ht="11.25" customHeight="1" x14ac:dyDescent="0.15">
      <c r="AQ40" s="660" t="s">
        <v>352</v>
      </c>
      <c r="AR40" s="661"/>
      <c r="AS40" s="661"/>
      <c r="AT40" s="661"/>
      <c r="AU40" s="661"/>
      <c r="AV40" s="661"/>
      <c r="AW40" s="661"/>
      <c r="AX40" s="661"/>
      <c r="AY40" s="662"/>
      <c r="AZ40" s="623">
        <v>369728</v>
      </c>
      <c r="BA40" s="626"/>
      <c r="BB40" s="626"/>
      <c r="BC40" s="626"/>
      <c r="BD40" s="624"/>
      <c r="BE40" s="624"/>
      <c r="BF40" s="663"/>
      <c r="BG40" s="668"/>
      <c r="BH40" s="669"/>
      <c r="BI40" s="669"/>
      <c r="BJ40" s="669"/>
      <c r="BK40" s="669"/>
      <c r="BL40" s="229"/>
      <c r="BM40" s="664" t="s">
        <v>353</v>
      </c>
      <c r="BN40" s="664"/>
      <c r="BO40" s="664"/>
      <c r="BP40" s="664"/>
      <c r="BQ40" s="664"/>
      <c r="BR40" s="664"/>
      <c r="BS40" s="664"/>
      <c r="BT40" s="664"/>
      <c r="BU40" s="665"/>
      <c r="BV40" s="623" t="s">
        <v>241</v>
      </c>
      <c r="BW40" s="626"/>
      <c r="BX40" s="626"/>
      <c r="BY40" s="626"/>
      <c r="BZ40" s="626"/>
      <c r="CA40" s="626"/>
      <c r="CB40" s="666"/>
      <c r="CD40" s="667" t="s">
        <v>354</v>
      </c>
      <c r="CE40" s="664"/>
      <c r="CF40" s="664"/>
      <c r="CG40" s="664"/>
      <c r="CH40" s="664"/>
      <c r="CI40" s="664"/>
      <c r="CJ40" s="664"/>
      <c r="CK40" s="664"/>
      <c r="CL40" s="664"/>
      <c r="CM40" s="664"/>
      <c r="CN40" s="664"/>
      <c r="CO40" s="664"/>
      <c r="CP40" s="664"/>
      <c r="CQ40" s="665"/>
      <c r="CR40" s="623" t="s">
        <v>132</v>
      </c>
      <c r="CS40" s="626"/>
      <c r="CT40" s="626"/>
      <c r="CU40" s="626"/>
      <c r="CV40" s="626"/>
      <c r="CW40" s="626"/>
      <c r="CX40" s="626"/>
      <c r="CY40" s="627"/>
      <c r="CZ40" s="628" t="s">
        <v>132</v>
      </c>
      <c r="DA40" s="657"/>
      <c r="DB40" s="657"/>
      <c r="DC40" s="658"/>
      <c r="DD40" s="631" t="s">
        <v>132</v>
      </c>
      <c r="DE40" s="626"/>
      <c r="DF40" s="626"/>
      <c r="DG40" s="626"/>
      <c r="DH40" s="626"/>
      <c r="DI40" s="626"/>
      <c r="DJ40" s="626"/>
      <c r="DK40" s="627"/>
      <c r="DL40" s="631" t="s">
        <v>241</v>
      </c>
      <c r="DM40" s="626"/>
      <c r="DN40" s="626"/>
      <c r="DO40" s="626"/>
      <c r="DP40" s="626"/>
      <c r="DQ40" s="626"/>
      <c r="DR40" s="626"/>
      <c r="DS40" s="626"/>
      <c r="DT40" s="626"/>
      <c r="DU40" s="626"/>
      <c r="DV40" s="627"/>
      <c r="DW40" s="628" t="s">
        <v>132</v>
      </c>
      <c r="DX40" s="657"/>
      <c r="DY40" s="657"/>
      <c r="DZ40" s="657"/>
      <c r="EA40" s="657"/>
      <c r="EB40" s="657"/>
      <c r="EC40" s="659"/>
    </row>
    <row r="41" spans="2:133" ht="11.25" customHeight="1" x14ac:dyDescent="0.15">
      <c r="AQ41" s="672" t="s">
        <v>355</v>
      </c>
      <c r="AR41" s="673"/>
      <c r="AS41" s="673"/>
      <c r="AT41" s="673"/>
      <c r="AU41" s="673"/>
      <c r="AV41" s="673"/>
      <c r="AW41" s="673"/>
      <c r="AX41" s="673"/>
      <c r="AY41" s="674"/>
      <c r="AZ41" s="638">
        <v>855678</v>
      </c>
      <c r="BA41" s="675"/>
      <c r="BB41" s="675"/>
      <c r="BC41" s="675"/>
      <c r="BD41" s="639"/>
      <c r="BE41" s="639"/>
      <c r="BF41" s="676"/>
      <c r="BG41" s="670"/>
      <c r="BH41" s="671"/>
      <c r="BI41" s="671"/>
      <c r="BJ41" s="671"/>
      <c r="BK41" s="671"/>
      <c r="BL41" s="230"/>
      <c r="BM41" s="677" t="s">
        <v>356</v>
      </c>
      <c r="BN41" s="677"/>
      <c r="BO41" s="677"/>
      <c r="BP41" s="677"/>
      <c r="BQ41" s="677"/>
      <c r="BR41" s="677"/>
      <c r="BS41" s="677"/>
      <c r="BT41" s="677"/>
      <c r="BU41" s="678"/>
      <c r="BV41" s="638">
        <v>303</v>
      </c>
      <c r="BW41" s="675"/>
      <c r="BX41" s="675"/>
      <c r="BY41" s="675"/>
      <c r="BZ41" s="675"/>
      <c r="CA41" s="675"/>
      <c r="CB41" s="679"/>
      <c r="CD41" s="667" t="s">
        <v>357</v>
      </c>
      <c r="CE41" s="664"/>
      <c r="CF41" s="664"/>
      <c r="CG41" s="664"/>
      <c r="CH41" s="664"/>
      <c r="CI41" s="664"/>
      <c r="CJ41" s="664"/>
      <c r="CK41" s="664"/>
      <c r="CL41" s="664"/>
      <c r="CM41" s="664"/>
      <c r="CN41" s="664"/>
      <c r="CO41" s="664"/>
      <c r="CP41" s="664"/>
      <c r="CQ41" s="665"/>
      <c r="CR41" s="623" t="s">
        <v>241</v>
      </c>
      <c r="CS41" s="624"/>
      <c r="CT41" s="624"/>
      <c r="CU41" s="624"/>
      <c r="CV41" s="624"/>
      <c r="CW41" s="624"/>
      <c r="CX41" s="624"/>
      <c r="CY41" s="625"/>
      <c r="CZ41" s="628" t="s">
        <v>241</v>
      </c>
      <c r="DA41" s="657"/>
      <c r="DB41" s="657"/>
      <c r="DC41" s="658"/>
      <c r="DD41" s="631" t="s">
        <v>132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3" t="s">
        <v>358</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20" t="s">
        <v>359</v>
      </c>
      <c r="CE42" s="621"/>
      <c r="CF42" s="621"/>
      <c r="CG42" s="621"/>
      <c r="CH42" s="621"/>
      <c r="CI42" s="621"/>
      <c r="CJ42" s="621"/>
      <c r="CK42" s="621"/>
      <c r="CL42" s="621"/>
      <c r="CM42" s="621"/>
      <c r="CN42" s="621"/>
      <c r="CO42" s="621"/>
      <c r="CP42" s="621"/>
      <c r="CQ42" s="622"/>
      <c r="CR42" s="623">
        <v>1984787</v>
      </c>
      <c r="CS42" s="626"/>
      <c r="CT42" s="626"/>
      <c r="CU42" s="626"/>
      <c r="CV42" s="626"/>
      <c r="CW42" s="626"/>
      <c r="CX42" s="626"/>
      <c r="CY42" s="627"/>
      <c r="CZ42" s="628">
        <v>16.600000000000001</v>
      </c>
      <c r="DA42" s="629"/>
      <c r="DB42" s="629"/>
      <c r="DC42" s="630"/>
      <c r="DD42" s="631">
        <v>857886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3" t="s">
        <v>360</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20" t="s">
        <v>361</v>
      </c>
      <c r="CE43" s="621"/>
      <c r="CF43" s="621"/>
      <c r="CG43" s="621"/>
      <c r="CH43" s="621"/>
      <c r="CI43" s="621"/>
      <c r="CJ43" s="621"/>
      <c r="CK43" s="621"/>
      <c r="CL43" s="621"/>
      <c r="CM43" s="621"/>
      <c r="CN43" s="621"/>
      <c r="CO43" s="621"/>
      <c r="CP43" s="621"/>
      <c r="CQ43" s="622"/>
      <c r="CR43" s="623">
        <v>28447</v>
      </c>
      <c r="CS43" s="624"/>
      <c r="CT43" s="624"/>
      <c r="CU43" s="624"/>
      <c r="CV43" s="624"/>
      <c r="CW43" s="624"/>
      <c r="CX43" s="624"/>
      <c r="CY43" s="625"/>
      <c r="CZ43" s="628">
        <v>0.2</v>
      </c>
      <c r="DA43" s="657"/>
      <c r="DB43" s="657"/>
      <c r="DC43" s="658"/>
      <c r="DD43" s="631">
        <v>28447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34" t="s">
        <v>362</v>
      </c>
      <c r="CD44" s="651" t="s">
        <v>314</v>
      </c>
      <c r="CE44" s="652"/>
      <c r="CF44" s="620" t="s">
        <v>363</v>
      </c>
      <c r="CG44" s="621"/>
      <c r="CH44" s="621"/>
      <c r="CI44" s="621"/>
      <c r="CJ44" s="621"/>
      <c r="CK44" s="621"/>
      <c r="CL44" s="621"/>
      <c r="CM44" s="621"/>
      <c r="CN44" s="621"/>
      <c r="CO44" s="621"/>
      <c r="CP44" s="621"/>
      <c r="CQ44" s="622"/>
      <c r="CR44" s="623">
        <v>1984787</v>
      </c>
      <c r="CS44" s="626"/>
      <c r="CT44" s="626"/>
      <c r="CU44" s="626"/>
      <c r="CV44" s="626"/>
      <c r="CW44" s="626"/>
      <c r="CX44" s="626"/>
      <c r="CY44" s="627"/>
      <c r="CZ44" s="628">
        <v>16.600000000000001</v>
      </c>
      <c r="DA44" s="629"/>
      <c r="DB44" s="629"/>
      <c r="DC44" s="630"/>
      <c r="DD44" s="631">
        <v>857886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364</v>
      </c>
      <c r="CG45" s="621"/>
      <c r="CH45" s="621"/>
      <c r="CI45" s="621"/>
      <c r="CJ45" s="621"/>
      <c r="CK45" s="621"/>
      <c r="CL45" s="621"/>
      <c r="CM45" s="621"/>
      <c r="CN45" s="621"/>
      <c r="CO45" s="621"/>
      <c r="CP45" s="621"/>
      <c r="CQ45" s="622"/>
      <c r="CR45" s="623">
        <v>632363</v>
      </c>
      <c r="CS45" s="624"/>
      <c r="CT45" s="624"/>
      <c r="CU45" s="624"/>
      <c r="CV45" s="624"/>
      <c r="CW45" s="624"/>
      <c r="CX45" s="624"/>
      <c r="CY45" s="625"/>
      <c r="CZ45" s="628">
        <v>5.3</v>
      </c>
      <c r="DA45" s="657"/>
      <c r="DB45" s="657"/>
      <c r="DC45" s="658"/>
      <c r="DD45" s="631">
        <v>55237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365</v>
      </c>
      <c r="CG46" s="621"/>
      <c r="CH46" s="621"/>
      <c r="CI46" s="621"/>
      <c r="CJ46" s="621"/>
      <c r="CK46" s="621"/>
      <c r="CL46" s="621"/>
      <c r="CM46" s="621"/>
      <c r="CN46" s="621"/>
      <c r="CO46" s="621"/>
      <c r="CP46" s="621"/>
      <c r="CQ46" s="622"/>
      <c r="CR46" s="623">
        <v>1265490</v>
      </c>
      <c r="CS46" s="626"/>
      <c r="CT46" s="626"/>
      <c r="CU46" s="626"/>
      <c r="CV46" s="626"/>
      <c r="CW46" s="626"/>
      <c r="CX46" s="626"/>
      <c r="CY46" s="627"/>
      <c r="CZ46" s="628">
        <v>10.6</v>
      </c>
      <c r="DA46" s="629"/>
      <c r="DB46" s="629"/>
      <c r="DC46" s="630"/>
      <c r="DD46" s="631">
        <v>715715</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366</v>
      </c>
      <c r="CG47" s="621"/>
      <c r="CH47" s="621"/>
      <c r="CI47" s="621"/>
      <c r="CJ47" s="621"/>
      <c r="CK47" s="621"/>
      <c r="CL47" s="621"/>
      <c r="CM47" s="621"/>
      <c r="CN47" s="621"/>
      <c r="CO47" s="621"/>
      <c r="CP47" s="621"/>
      <c r="CQ47" s="622"/>
      <c r="CR47" s="623" t="s">
        <v>241</v>
      </c>
      <c r="CS47" s="624"/>
      <c r="CT47" s="624"/>
      <c r="CU47" s="624"/>
      <c r="CV47" s="624"/>
      <c r="CW47" s="624"/>
      <c r="CX47" s="624"/>
      <c r="CY47" s="625"/>
      <c r="CZ47" s="628" t="s">
        <v>241</v>
      </c>
      <c r="DA47" s="657"/>
      <c r="DB47" s="657"/>
      <c r="DC47" s="658"/>
      <c r="DD47" s="631" t="s">
        <v>241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367</v>
      </c>
      <c r="CG48" s="621"/>
      <c r="CH48" s="621"/>
      <c r="CI48" s="621"/>
      <c r="CJ48" s="621"/>
      <c r="CK48" s="621"/>
      <c r="CL48" s="621"/>
      <c r="CM48" s="621"/>
      <c r="CN48" s="621"/>
      <c r="CO48" s="621"/>
      <c r="CP48" s="621"/>
      <c r="CQ48" s="622"/>
      <c r="CR48" s="623" t="s">
        <v>132</v>
      </c>
      <c r="CS48" s="626"/>
      <c r="CT48" s="626"/>
      <c r="CU48" s="626"/>
      <c r="CV48" s="626"/>
      <c r="CW48" s="626"/>
      <c r="CX48" s="626"/>
      <c r="CY48" s="627"/>
      <c r="CZ48" s="628" t="s">
        <v>241</v>
      </c>
      <c r="DA48" s="629"/>
      <c r="DB48" s="629"/>
      <c r="DC48" s="630"/>
      <c r="DD48" s="631" t="s">
        <v>132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368</v>
      </c>
      <c r="CE49" s="636"/>
      <c r="CF49" s="636"/>
      <c r="CG49" s="636"/>
      <c r="CH49" s="636"/>
      <c r="CI49" s="636"/>
      <c r="CJ49" s="636"/>
      <c r="CK49" s="636"/>
      <c r="CL49" s="636"/>
      <c r="CM49" s="636"/>
      <c r="CN49" s="636"/>
      <c r="CO49" s="636"/>
      <c r="CP49" s="636"/>
      <c r="CQ49" s="637"/>
      <c r="CR49" s="638">
        <v>11943406</v>
      </c>
      <c r="CS49" s="639"/>
      <c r="CT49" s="639"/>
      <c r="CU49" s="639"/>
      <c r="CV49" s="639"/>
      <c r="CW49" s="639"/>
      <c r="CX49" s="639"/>
      <c r="CY49" s="640"/>
      <c r="CZ49" s="641">
        <v>100</v>
      </c>
      <c r="DA49" s="642"/>
      <c r="DB49" s="642"/>
      <c r="DC49" s="643"/>
      <c r="DD49" s="644">
        <v>8595693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ndK5j68MDNqjAjIQjmZcKNPP0wveymoDiQjpNwSjVlR5l9yFkjcYCmFgb6pa8fn7LtjC09qf8q6bkv5iMEi0Uw==" saltValue="gduCJPX1DdM6SD15x6NZ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3" customWidth="1"/>
    <col min="131" max="131" width="1.6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161" t="s">
        <v>370</v>
      </c>
      <c r="DK2" s="1162"/>
      <c r="DL2" s="1162"/>
      <c r="DM2" s="1162"/>
      <c r="DN2" s="1162"/>
      <c r="DO2" s="1163"/>
      <c r="DP2" s="243"/>
      <c r="DQ2" s="1161" t="s">
        <v>371</v>
      </c>
      <c r="DR2" s="1162"/>
      <c r="DS2" s="1162"/>
      <c r="DT2" s="1162"/>
      <c r="DU2" s="1162"/>
      <c r="DV2" s="1162"/>
      <c r="DW2" s="1162"/>
      <c r="DX2" s="1162"/>
      <c r="DY2" s="1162"/>
      <c r="DZ2" s="1163"/>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14" t="s">
        <v>372</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46"/>
      <c r="BA4" s="246"/>
      <c r="BB4" s="246"/>
      <c r="BC4" s="246"/>
      <c r="BD4" s="246"/>
      <c r="BE4" s="247"/>
      <c r="BF4" s="247"/>
      <c r="BG4" s="247"/>
      <c r="BH4" s="247"/>
      <c r="BI4" s="247"/>
      <c r="BJ4" s="247"/>
      <c r="BK4" s="247"/>
      <c r="BL4" s="247"/>
      <c r="BM4" s="247"/>
      <c r="BN4" s="247"/>
      <c r="BO4" s="247"/>
      <c r="BP4" s="247"/>
      <c r="BQ4" s="246" t="s">
        <v>373</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46" t="s">
        <v>374</v>
      </c>
      <c r="B5" s="1047"/>
      <c r="C5" s="1047"/>
      <c r="D5" s="1047"/>
      <c r="E5" s="1047"/>
      <c r="F5" s="1047"/>
      <c r="G5" s="1047"/>
      <c r="H5" s="1047"/>
      <c r="I5" s="1047"/>
      <c r="J5" s="1047"/>
      <c r="K5" s="1047"/>
      <c r="L5" s="1047"/>
      <c r="M5" s="1047"/>
      <c r="N5" s="1047"/>
      <c r="O5" s="1047"/>
      <c r="P5" s="1048"/>
      <c r="Q5" s="1052" t="s">
        <v>375</v>
      </c>
      <c r="R5" s="1053"/>
      <c r="S5" s="1053"/>
      <c r="T5" s="1053"/>
      <c r="U5" s="1054"/>
      <c r="V5" s="1052" t="s">
        <v>376</v>
      </c>
      <c r="W5" s="1053"/>
      <c r="X5" s="1053"/>
      <c r="Y5" s="1053"/>
      <c r="Z5" s="1054"/>
      <c r="AA5" s="1052" t="s">
        <v>377</v>
      </c>
      <c r="AB5" s="1053"/>
      <c r="AC5" s="1053"/>
      <c r="AD5" s="1053"/>
      <c r="AE5" s="1053"/>
      <c r="AF5" s="1164" t="s">
        <v>378</v>
      </c>
      <c r="AG5" s="1053"/>
      <c r="AH5" s="1053"/>
      <c r="AI5" s="1053"/>
      <c r="AJ5" s="1068"/>
      <c r="AK5" s="1053" t="s">
        <v>379</v>
      </c>
      <c r="AL5" s="1053"/>
      <c r="AM5" s="1053"/>
      <c r="AN5" s="1053"/>
      <c r="AO5" s="1054"/>
      <c r="AP5" s="1052" t="s">
        <v>380</v>
      </c>
      <c r="AQ5" s="1053"/>
      <c r="AR5" s="1053"/>
      <c r="AS5" s="1053"/>
      <c r="AT5" s="1054"/>
      <c r="AU5" s="1052" t="s">
        <v>381</v>
      </c>
      <c r="AV5" s="1053"/>
      <c r="AW5" s="1053"/>
      <c r="AX5" s="1053"/>
      <c r="AY5" s="1068"/>
      <c r="AZ5" s="250"/>
      <c r="BA5" s="250"/>
      <c r="BB5" s="250"/>
      <c r="BC5" s="250"/>
      <c r="BD5" s="250"/>
      <c r="BE5" s="251"/>
      <c r="BF5" s="251"/>
      <c r="BG5" s="251"/>
      <c r="BH5" s="251"/>
      <c r="BI5" s="251"/>
      <c r="BJ5" s="251"/>
      <c r="BK5" s="251"/>
      <c r="BL5" s="251"/>
      <c r="BM5" s="251"/>
      <c r="BN5" s="251"/>
      <c r="BO5" s="251"/>
      <c r="BP5" s="251"/>
      <c r="BQ5" s="1046" t="s">
        <v>382</v>
      </c>
      <c r="BR5" s="1047"/>
      <c r="BS5" s="1047"/>
      <c r="BT5" s="1047"/>
      <c r="BU5" s="1047"/>
      <c r="BV5" s="1047"/>
      <c r="BW5" s="1047"/>
      <c r="BX5" s="1047"/>
      <c r="BY5" s="1047"/>
      <c r="BZ5" s="1047"/>
      <c r="CA5" s="1047"/>
      <c r="CB5" s="1047"/>
      <c r="CC5" s="1047"/>
      <c r="CD5" s="1047"/>
      <c r="CE5" s="1047"/>
      <c r="CF5" s="1047"/>
      <c r="CG5" s="1048"/>
      <c r="CH5" s="1052" t="s">
        <v>383</v>
      </c>
      <c r="CI5" s="1053"/>
      <c r="CJ5" s="1053"/>
      <c r="CK5" s="1053"/>
      <c r="CL5" s="1054"/>
      <c r="CM5" s="1052" t="s">
        <v>384</v>
      </c>
      <c r="CN5" s="1053"/>
      <c r="CO5" s="1053"/>
      <c r="CP5" s="1053"/>
      <c r="CQ5" s="1054"/>
      <c r="CR5" s="1052" t="s">
        <v>385</v>
      </c>
      <c r="CS5" s="1053"/>
      <c r="CT5" s="1053"/>
      <c r="CU5" s="1053"/>
      <c r="CV5" s="1054"/>
      <c r="CW5" s="1052" t="s">
        <v>386</v>
      </c>
      <c r="CX5" s="1053"/>
      <c r="CY5" s="1053"/>
      <c r="CZ5" s="1053"/>
      <c r="DA5" s="1054"/>
      <c r="DB5" s="1052" t="s">
        <v>387</v>
      </c>
      <c r="DC5" s="1053"/>
      <c r="DD5" s="1053"/>
      <c r="DE5" s="1053"/>
      <c r="DF5" s="1054"/>
      <c r="DG5" s="1149" t="s">
        <v>388</v>
      </c>
      <c r="DH5" s="1150"/>
      <c r="DI5" s="1150"/>
      <c r="DJ5" s="1150"/>
      <c r="DK5" s="1151"/>
      <c r="DL5" s="1149" t="s">
        <v>389</v>
      </c>
      <c r="DM5" s="1150"/>
      <c r="DN5" s="1150"/>
      <c r="DO5" s="1150"/>
      <c r="DP5" s="1151"/>
      <c r="DQ5" s="1052" t="s">
        <v>390</v>
      </c>
      <c r="DR5" s="1053"/>
      <c r="DS5" s="1053"/>
      <c r="DT5" s="1053"/>
      <c r="DU5" s="1054"/>
      <c r="DV5" s="1052" t="s">
        <v>381</v>
      </c>
      <c r="DW5" s="1053"/>
      <c r="DX5" s="1053"/>
      <c r="DY5" s="1053"/>
      <c r="DZ5" s="1068"/>
      <c r="EA5" s="248"/>
    </row>
    <row r="6" spans="1:131" s="249"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46"/>
      <c r="BA6" s="246"/>
      <c r="BB6" s="246"/>
      <c r="BC6" s="246"/>
      <c r="BD6" s="246"/>
      <c r="BE6" s="247"/>
      <c r="BF6" s="247"/>
      <c r="BG6" s="247"/>
      <c r="BH6" s="247"/>
      <c r="BI6" s="247"/>
      <c r="BJ6" s="247"/>
      <c r="BK6" s="247"/>
      <c r="BL6" s="247"/>
      <c r="BM6" s="247"/>
      <c r="BN6" s="247"/>
      <c r="BO6" s="247"/>
      <c r="BP6" s="247"/>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48"/>
    </row>
    <row r="7" spans="1:131" s="249" customFormat="1" ht="26.25" customHeight="1" thickTop="1" x14ac:dyDescent="0.15">
      <c r="A7" s="252">
        <v>1</v>
      </c>
      <c r="B7" s="1101" t="s">
        <v>391</v>
      </c>
      <c r="C7" s="1102"/>
      <c r="D7" s="1102"/>
      <c r="E7" s="1102"/>
      <c r="F7" s="1102"/>
      <c r="G7" s="1102"/>
      <c r="H7" s="1102"/>
      <c r="I7" s="1102"/>
      <c r="J7" s="1102"/>
      <c r="K7" s="1102"/>
      <c r="L7" s="1102"/>
      <c r="M7" s="1102"/>
      <c r="N7" s="1102"/>
      <c r="O7" s="1102"/>
      <c r="P7" s="1103"/>
      <c r="Q7" s="1155">
        <v>12568</v>
      </c>
      <c r="R7" s="1156"/>
      <c r="S7" s="1156"/>
      <c r="T7" s="1156"/>
      <c r="U7" s="1156"/>
      <c r="V7" s="1156">
        <v>11943</v>
      </c>
      <c r="W7" s="1156"/>
      <c r="X7" s="1156"/>
      <c r="Y7" s="1156"/>
      <c r="Z7" s="1156"/>
      <c r="AA7" s="1156">
        <v>625</v>
      </c>
      <c r="AB7" s="1156"/>
      <c r="AC7" s="1156"/>
      <c r="AD7" s="1156"/>
      <c r="AE7" s="1157"/>
      <c r="AF7" s="1158">
        <v>366</v>
      </c>
      <c r="AG7" s="1159"/>
      <c r="AH7" s="1159"/>
      <c r="AI7" s="1159"/>
      <c r="AJ7" s="1160"/>
      <c r="AK7" s="1142">
        <v>1057</v>
      </c>
      <c r="AL7" s="1143"/>
      <c r="AM7" s="1143"/>
      <c r="AN7" s="1143"/>
      <c r="AO7" s="1143"/>
      <c r="AP7" s="1143">
        <v>11179</v>
      </c>
      <c r="AQ7" s="1143"/>
      <c r="AR7" s="1143"/>
      <c r="AS7" s="1143"/>
      <c r="AT7" s="1143"/>
      <c r="AU7" s="1144"/>
      <c r="AV7" s="1144"/>
      <c r="AW7" s="1144"/>
      <c r="AX7" s="1144"/>
      <c r="AY7" s="1145"/>
      <c r="AZ7" s="246"/>
      <c r="BA7" s="246"/>
      <c r="BB7" s="246"/>
      <c r="BC7" s="246"/>
      <c r="BD7" s="246"/>
      <c r="BE7" s="247"/>
      <c r="BF7" s="247"/>
      <c r="BG7" s="247"/>
      <c r="BH7" s="247"/>
      <c r="BI7" s="247"/>
      <c r="BJ7" s="247"/>
      <c r="BK7" s="247"/>
      <c r="BL7" s="247"/>
      <c r="BM7" s="247"/>
      <c r="BN7" s="247"/>
      <c r="BO7" s="247"/>
      <c r="BP7" s="247"/>
      <c r="BQ7" s="253">
        <v>1</v>
      </c>
      <c r="BR7" s="254"/>
      <c r="BS7" s="1146" t="s">
        <v>596</v>
      </c>
      <c r="BT7" s="1147"/>
      <c r="BU7" s="1147"/>
      <c r="BV7" s="1147"/>
      <c r="BW7" s="1147"/>
      <c r="BX7" s="1147"/>
      <c r="BY7" s="1147"/>
      <c r="BZ7" s="1147"/>
      <c r="CA7" s="1147"/>
      <c r="CB7" s="1147"/>
      <c r="CC7" s="1147"/>
      <c r="CD7" s="1147"/>
      <c r="CE7" s="1147"/>
      <c r="CF7" s="1147"/>
      <c r="CG7" s="1148"/>
      <c r="CH7" s="1139">
        <v>-55</v>
      </c>
      <c r="CI7" s="1140"/>
      <c r="CJ7" s="1140"/>
      <c r="CK7" s="1140"/>
      <c r="CL7" s="1141"/>
      <c r="CM7" s="1139">
        <v>328</v>
      </c>
      <c r="CN7" s="1140"/>
      <c r="CO7" s="1140"/>
      <c r="CP7" s="1140"/>
      <c r="CQ7" s="1141"/>
      <c r="CR7" s="1139">
        <v>13</v>
      </c>
      <c r="CS7" s="1140"/>
      <c r="CT7" s="1140"/>
      <c r="CU7" s="1140"/>
      <c r="CV7" s="1141"/>
      <c r="CW7" s="1139" t="s">
        <v>597</v>
      </c>
      <c r="CX7" s="1140"/>
      <c r="CY7" s="1140"/>
      <c r="CZ7" s="1140"/>
      <c r="DA7" s="1141"/>
      <c r="DB7" s="1139" t="s">
        <v>597</v>
      </c>
      <c r="DC7" s="1140"/>
      <c r="DD7" s="1140"/>
      <c r="DE7" s="1140"/>
      <c r="DF7" s="1141"/>
      <c r="DG7" s="1139" t="s">
        <v>597</v>
      </c>
      <c r="DH7" s="1140"/>
      <c r="DI7" s="1140"/>
      <c r="DJ7" s="1140"/>
      <c r="DK7" s="1141"/>
      <c r="DL7" s="1139" t="s">
        <v>597</v>
      </c>
      <c r="DM7" s="1140"/>
      <c r="DN7" s="1140"/>
      <c r="DO7" s="1140"/>
      <c r="DP7" s="1141"/>
      <c r="DQ7" s="1139" t="s">
        <v>597</v>
      </c>
      <c r="DR7" s="1140"/>
      <c r="DS7" s="1140"/>
      <c r="DT7" s="1140"/>
      <c r="DU7" s="1141"/>
      <c r="DV7" s="1166"/>
      <c r="DW7" s="1167"/>
      <c r="DX7" s="1167"/>
      <c r="DY7" s="1167"/>
      <c r="DZ7" s="1168"/>
      <c r="EA7" s="248"/>
    </row>
    <row r="8" spans="1:131" s="249" customFormat="1" ht="26.25" customHeight="1" x14ac:dyDescent="0.15">
      <c r="A8" s="255">
        <v>2</v>
      </c>
      <c r="B8" s="1088" t="s">
        <v>392</v>
      </c>
      <c r="C8" s="1089"/>
      <c r="D8" s="1089"/>
      <c r="E8" s="1089"/>
      <c r="F8" s="1089"/>
      <c r="G8" s="1089"/>
      <c r="H8" s="1089"/>
      <c r="I8" s="1089"/>
      <c r="J8" s="1089"/>
      <c r="K8" s="1089"/>
      <c r="L8" s="1089"/>
      <c r="M8" s="1089"/>
      <c r="N8" s="1089"/>
      <c r="O8" s="1089"/>
      <c r="P8" s="1090"/>
      <c r="Q8" s="1094">
        <v>20</v>
      </c>
      <c r="R8" s="1095"/>
      <c r="S8" s="1095"/>
      <c r="T8" s="1095"/>
      <c r="U8" s="1095"/>
      <c r="V8" s="1095">
        <v>20</v>
      </c>
      <c r="W8" s="1095"/>
      <c r="X8" s="1095"/>
      <c r="Y8" s="1095"/>
      <c r="Z8" s="1095"/>
      <c r="AA8" s="1095" t="s">
        <v>582</v>
      </c>
      <c r="AB8" s="1095"/>
      <c r="AC8" s="1095"/>
      <c r="AD8" s="1095"/>
      <c r="AE8" s="1096"/>
      <c r="AF8" s="1070" t="s">
        <v>132</v>
      </c>
      <c r="AG8" s="1071"/>
      <c r="AH8" s="1071"/>
      <c r="AI8" s="1071"/>
      <c r="AJ8" s="1072"/>
      <c r="AK8" s="1137" t="s">
        <v>582</v>
      </c>
      <c r="AL8" s="1138"/>
      <c r="AM8" s="1138"/>
      <c r="AN8" s="1138"/>
      <c r="AO8" s="1138"/>
      <c r="AP8" s="1138" t="s">
        <v>582</v>
      </c>
      <c r="AQ8" s="1138"/>
      <c r="AR8" s="1138"/>
      <c r="AS8" s="1138"/>
      <c r="AT8" s="1138"/>
      <c r="AU8" s="1135"/>
      <c r="AV8" s="1135"/>
      <c r="AW8" s="1135"/>
      <c r="AX8" s="1135"/>
      <c r="AY8" s="1136"/>
      <c r="AZ8" s="246"/>
      <c r="BA8" s="246"/>
      <c r="BB8" s="246"/>
      <c r="BC8" s="246"/>
      <c r="BD8" s="246"/>
      <c r="BE8" s="247"/>
      <c r="BF8" s="247"/>
      <c r="BG8" s="247"/>
      <c r="BH8" s="247"/>
      <c r="BI8" s="247"/>
      <c r="BJ8" s="247"/>
      <c r="BK8" s="247"/>
      <c r="BL8" s="247"/>
      <c r="BM8" s="247"/>
      <c r="BN8" s="247"/>
      <c r="BO8" s="247"/>
      <c r="BP8" s="247"/>
      <c r="BQ8" s="256">
        <v>2</v>
      </c>
      <c r="BR8" s="257"/>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48"/>
    </row>
    <row r="9" spans="1:131" s="249" customFormat="1" ht="26.25" customHeight="1" x14ac:dyDescent="0.15">
      <c r="A9" s="255">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46"/>
      <c r="BA9" s="246"/>
      <c r="BB9" s="246"/>
      <c r="BC9" s="246"/>
      <c r="BD9" s="246"/>
      <c r="BE9" s="247"/>
      <c r="BF9" s="247"/>
      <c r="BG9" s="247"/>
      <c r="BH9" s="247"/>
      <c r="BI9" s="247"/>
      <c r="BJ9" s="247"/>
      <c r="BK9" s="247"/>
      <c r="BL9" s="247"/>
      <c r="BM9" s="247"/>
      <c r="BN9" s="247"/>
      <c r="BO9" s="247"/>
      <c r="BP9" s="247"/>
      <c r="BQ9" s="256">
        <v>3</v>
      </c>
      <c r="BR9" s="257"/>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48"/>
    </row>
    <row r="10" spans="1:131" s="249" customFormat="1" ht="26.25" customHeight="1" x14ac:dyDescent="0.15">
      <c r="A10" s="255">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46"/>
      <c r="BA10" s="246"/>
      <c r="BB10" s="246"/>
      <c r="BC10" s="246"/>
      <c r="BD10" s="246"/>
      <c r="BE10" s="247"/>
      <c r="BF10" s="247"/>
      <c r="BG10" s="247"/>
      <c r="BH10" s="247"/>
      <c r="BI10" s="247"/>
      <c r="BJ10" s="247"/>
      <c r="BK10" s="247"/>
      <c r="BL10" s="247"/>
      <c r="BM10" s="247"/>
      <c r="BN10" s="247"/>
      <c r="BO10" s="247"/>
      <c r="BP10" s="247"/>
      <c r="BQ10" s="256">
        <v>4</v>
      </c>
      <c r="BR10" s="257"/>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48"/>
    </row>
    <row r="11" spans="1:131" s="249" customFormat="1" ht="26.25" customHeight="1" x14ac:dyDescent="0.15">
      <c r="A11" s="255">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46"/>
      <c r="BA11" s="246"/>
      <c r="BB11" s="246"/>
      <c r="BC11" s="246"/>
      <c r="BD11" s="246"/>
      <c r="BE11" s="247"/>
      <c r="BF11" s="247"/>
      <c r="BG11" s="247"/>
      <c r="BH11" s="247"/>
      <c r="BI11" s="247"/>
      <c r="BJ11" s="247"/>
      <c r="BK11" s="247"/>
      <c r="BL11" s="247"/>
      <c r="BM11" s="247"/>
      <c r="BN11" s="247"/>
      <c r="BO11" s="247"/>
      <c r="BP11" s="247"/>
      <c r="BQ11" s="256">
        <v>5</v>
      </c>
      <c r="BR11" s="257"/>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48"/>
    </row>
    <row r="12" spans="1:131" s="249" customFormat="1" ht="26.25" customHeight="1" x14ac:dyDescent="0.15">
      <c r="A12" s="255">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46"/>
      <c r="BA12" s="246"/>
      <c r="BB12" s="246"/>
      <c r="BC12" s="246"/>
      <c r="BD12" s="246"/>
      <c r="BE12" s="247"/>
      <c r="BF12" s="247"/>
      <c r="BG12" s="247"/>
      <c r="BH12" s="247"/>
      <c r="BI12" s="247"/>
      <c r="BJ12" s="247"/>
      <c r="BK12" s="247"/>
      <c r="BL12" s="247"/>
      <c r="BM12" s="247"/>
      <c r="BN12" s="247"/>
      <c r="BO12" s="247"/>
      <c r="BP12" s="247"/>
      <c r="BQ12" s="256">
        <v>6</v>
      </c>
      <c r="BR12" s="257"/>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48"/>
    </row>
    <row r="13" spans="1:131" s="249" customFormat="1" ht="26.25" customHeight="1" x14ac:dyDescent="0.15">
      <c r="A13" s="255">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46"/>
      <c r="BA13" s="246"/>
      <c r="BB13" s="246"/>
      <c r="BC13" s="246"/>
      <c r="BD13" s="246"/>
      <c r="BE13" s="247"/>
      <c r="BF13" s="247"/>
      <c r="BG13" s="247"/>
      <c r="BH13" s="247"/>
      <c r="BI13" s="247"/>
      <c r="BJ13" s="247"/>
      <c r="BK13" s="247"/>
      <c r="BL13" s="247"/>
      <c r="BM13" s="247"/>
      <c r="BN13" s="247"/>
      <c r="BO13" s="247"/>
      <c r="BP13" s="247"/>
      <c r="BQ13" s="256">
        <v>7</v>
      </c>
      <c r="BR13" s="257"/>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48"/>
    </row>
    <row r="14" spans="1:131" s="249" customFormat="1" ht="26.25" customHeight="1" x14ac:dyDescent="0.15">
      <c r="A14" s="255">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46"/>
      <c r="BA14" s="246"/>
      <c r="BB14" s="246"/>
      <c r="BC14" s="246"/>
      <c r="BD14" s="246"/>
      <c r="BE14" s="247"/>
      <c r="BF14" s="247"/>
      <c r="BG14" s="247"/>
      <c r="BH14" s="247"/>
      <c r="BI14" s="247"/>
      <c r="BJ14" s="247"/>
      <c r="BK14" s="247"/>
      <c r="BL14" s="247"/>
      <c r="BM14" s="247"/>
      <c r="BN14" s="247"/>
      <c r="BO14" s="247"/>
      <c r="BP14" s="247"/>
      <c r="BQ14" s="256">
        <v>8</v>
      </c>
      <c r="BR14" s="257"/>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48"/>
    </row>
    <row r="15" spans="1:131" s="249" customFormat="1" ht="26.25" customHeight="1" x14ac:dyDescent="0.15">
      <c r="A15" s="255">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46"/>
      <c r="BA15" s="246"/>
      <c r="BB15" s="246"/>
      <c r="BC15" s="246"/>
      <c r="BD15" s="246"/>
      <c r="BE15" s="247"/>
      <c r="BF15" s="247"/>
      <c r="BG15" s="247"/>
      <c r="BH15" s="247"/>
      <c r="BI15" s="247"/>
      <c r="BJ15" s="247"/>
      <c r="BK15" s="247"/>
      <c r="BL15" s="247"/>
      <c r="BM15" s="247"/>
      <c r="BN15" s="247"/>
      <c r="BO15" s="247"/>
      <c r="BP15" s="247"/>
      <c r="BQ15" s="256">
        <v>9</v>
      </c>
      <c r="BR15" s="257"/>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48"/>
    </row>
    <row r="16" spans="1:131" s="249" customFormat="1" ht="26.25" customHeight="1" x14ac:dyDescent="0.15">
      <c r="A16" s="255">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46"/>
      <c r="BA16" s="246"/>
      <c r="BB16" s="246"/>
      <c r="BC16" s="246"/>
      <c r="BD16" s="246"/>
      <c r="BE16" s="247"/>
      <c r="BF16" s="247"/>
      <c r="BG16" s="247"/>
      <c r="BH16" s="247"/>
      <c r="BI16" s="247"/>
      <c r="BJ16" s="247"/>
      <c r="BK16" s="247"/>
      <c r="BL16" s="247"/>
      <c r="BM16" s="247"/>
      <c r="BN16" s="247"/>
      <c r="BO16" s="247"/>
      <c r="BP16" s="247"/>
      <c r="BQ16" s="256">
        <v>10</v>
      </c>
      <c r="BR16" s="257"/>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48"/>
    </row>
    <row r="17" spans="1:131" s="249" customFormat="1" ht="26.25" customHeight="1" x14ac:dyDescent="0.15">
      <c r="A17" s="255">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46"/>
      <c r="BA17" s="246"/>
      <c r="BB17" s="246"/>
      <c r="BC17" s="246"/>
      <c r="BD17" s="246"/>
      <c r="BE17" s="247"/>
      <c r="BF17" s="247"/>
      <c r="BG17" s="247"/>
      <c r="BH17" s="247"/>
      <c r="BI17" s="247"/>
      <c r="BJ17" s="247"/>
      <c r="BK17" s="247"/>
      <c r="BL17" s="247"/>
      <c r="BM17" s="247"/>
      <c r="BN17" s="247"/>
      <c r="BO17" s="247"/>
      <c r="BP17" s="247"/>
      <c r="BQ17" s="256">
        <v>11</v>
      </c>
      <c r="BR17" s="257"/>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48"/>
    </row>
    <row r="18" spans="1:131" s="249" customFormat="1" ht="26.25" customHeight="1" x14ac:dyDescent="0.15">
      <c r="A18" s="255">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46"/>
      <c r="BA18" s="246"/>
      <c r="BB18" s="246"/>
      <c r="BC18" s="246"/>
      <c r="BD18" s="246"/>
      <c r="BE18" s="247"/>
      <c r="BF18" s="247"/>
      <c r="BG18" s="247"/>
      <c r="BH18" s="247"/>
      <c r="BI18" s="247"/>
      <c r="BJ18" s="247"/>
      <c r="BK18" s="247"/>
      <c r="BL18" s="247"/>
      <c r="BM18" s="247"/>
      <c r="BN18" s="247"/>
      <c r="BO18" s="247"/>
      <c r="BP18" s="247"/>
      <c r="BQ18" s="256">
        <v>12</v>
      </c>
      <c r="BR18" s="257"/>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48"/>
    </row>
    <row r="19" spans="1:131" s="249" customFormat="1" ht="26.25" customHeight="1" x14ac:dyDescent="0.15">
      <c r="A19" s="255">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46"/>
      <c r="BA19" s="246"/>
      <c r="BB19" s="246"/>
      <c r="BC19" s="246"/>
      <c r="BD19" s="246"/>
      <c r="BE19" s="247"/>
      <c r="BF19" s="247"/>
      <c r="BG19" s="247"/>
      <c r="BH19" s="247"/>
      <c r="BI19" s="247"/>
      <c r="BJ19" s="247"/>
      <c r="BK19" s="247"/>
      <c r="BL19" s="247"/>
      <c r="BM19" s="247"/>
      <c r="BN19" s="247"/>
      <c r="BO19" s="247"/>
      <c r="BP19" s="247"/>
      <c r="BQ19" s="256">
        <v>13</v>
      </c>
      <c r="BR19" s="257"/>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48"/>
    </row>
    <row r="20" spans="1:131" s="249" customFormat="1" ht="26.25" customHeight="1" x14ac:dyDescent="0.15">
      <c r="A20" s="255">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46"/>
      <c r="BA20" s="246"/>
      <c r="BB20" s="246"/>
      <c r="BC20" s="246"/>
      <c r="BD20" s="246"/>
      <c r="BE20" s="247"/>
      <c r="BF20" s="247"/>
      <c r="BG20" s="247"/>
      <c r="BH20" s="247"/>
      <c r="BI20" s="247"/>
      <c r="BJ20" s="247"/>
      <c r="BK20" s="247"/>
      <c r="BL20" s="247"/>
      <c r="BM20" s="247"/>
      <c r="BN20" s="247"/>
      <c r="BO20" s="247"/>
      <c r="BP20" s="247"/>
      <c r="BQ20" s="256">
        <v>14</v>
      </c>
      <c r="BR20" s="257"/>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48"/>
    </row>
    <row r="21" spans="1:131" s="249" customFormat="1" ht="26.25" customHeight="1" thickBot="1" x14ac:dyDescent="0.2">
      <c r="A21" s="255">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46"/>
      <c r="BA21" s="246"/>
      <c r="BB21" s="246"/>
      <c r="BC21" s="246"/>
      <c r="BD21" s="246"/>
      <c r="BE21" s="247"/>
      <c r="BF21" s="247"/>
      <c r="BG21" s="247"/>
      <c r="BH21" s="247"/>
      <c r="BI21" s="247"/>
      <c r="BJ21" s="247"/>
      <c r="BK21" s="247"/>
      <c r="BL21" s="247"/>
      <c r="BM21" s="247"/>
      <c r="BN21" s="247"/>
      <c r="BO21" s="247"/>
      <c r="BP21" s="247"/>
      <c r="BQ21" s="256">
        <v>15</v>
      </c>
      <c r="BR21" s="257"/>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48"/>
    </row>
    <row r="22" spans="1:131" s="249" customFormat="1" ht="26.25" customHeight="1" x14ac:dyDescent="0.15">
      <c r="A22" s="255">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393</v>
      </c>
      <c r="BA22" s="1086"/>
      <c r="BB22" s="1086"/>
      <c r="BC22" s="1086"/>
      <c r="BD22" s="1087"/>
      <c r="BE22" s="247"/>
      <c r="BF22" s="247"/>
      <c r="BG22" s="247"/>
      <c r="BH22" s="247"/>
      <c r="BI22" s="247"/>
      <c r="BJ22" s="247"/>
      <c r="BK22" s="247"/>
      <c r="BL22" s="247"/>
      <c r="BM22" s="247"/>
      <c r="BN22" s="247"/>
      <c r="BO22" s="247"/>
      <c r="BP22" s="247"/>
      <c r="BQ22" s="256">
        <v>16</v>
      </c>
      <c r="BR22" s="257"/>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48"/>
    </row>
    <row r="23" spans="1:131" s="249" customFormat="1" ht="26.25" customHeight="1" thickBot="1" x14ac:dyDescent="0.2">
      <c r="A23" s="258" t="s">
        <v>394</v>
      </c>
      <c r="B23" s="995" t="s">
        <v>395</v>
      </c>
      <c r="C23" s="996"/>
      <c r="D23" s="996"/>
      <c r="E23" s="996"/>
      <c r="F23" s="996"/>
      <c r="G23" s="996"/>
      <c r="H23" s="996"/>
      <c r="I23" s="996"/>
      <c r="J23" s="996"/>
      <c r="K23" s="996"/>
      <c r="L23" s="996"/>
      <c r="M23" s="996"/>
      <c r="N23" s="996"/>
      <c r="O23" s="996"/>
      <c r="P23" s="997"/>
      <c r="Q23" s="1119">
        <v>12588</v>
      </c>
      <c r="R23" s="1120"/>
      <c r="S23" s="1120"/>
      <c r="T23" s="1120"/>
      <c r="U23" s="1120"/>
      <c r="V23" s="1120">
        <v>11963</v>
      </c>
      <c r="W23" s="1120"/>
      <c r="X23" s="1120"/>
      <c r="Y23" s="1120"/>
      <c r="Z23" s="1120"/>
      <c r="AA23" s="1120">
        <v>625</v>
      </c>
      <c r="AB23" s="1120"/>
      <c r="AC23" s="1120"/>
      <c r="AD23" s="1120"/>
      <c r="AE23" s="1121"/>
      <c r="AF23" s="1122">
        <v>366</v>
      </c>
      <c r="AG23" s="1120"/>
      <c r="AH23" s="1120"/>
      <c r="AI23" s="1120"/>
      <c r="AJ23" s="1123"/>
      <c r="AK23" s="1124"/>
      <c r="AL23" s="1125"/>
      <c r="AM23" s="1125"/>
      <c r="AN23" s="1125"/>
      <c r="AO23" s="1125"/>
      <c r="AP23" s="1120">
        <v>11179</v>
      </c>
      <c r="AQ23" s="1120"/>
      <c r="AR23" s="1120"/>
      <c r="AS23" s="1120"/>
      <c r="AT23" s="1120"/>
      <c r="AU23" s="1126"/>
      <c r="AV23" s="1126"/>
      <c r="AW23" s="1126"/>
      <c r="AX23" s="1126"/>
      <c r="AY23" s="1127"/>
      <c r="AZ23" s="1116" t="s">
        <v>132</v>
      </c>
      <c r="BA23" s="1117"/>
      <c r="BB23" s="1117"/>
      <c r="BC23" s="1117"/>
      <c r="BD23" s="1118"/>
      <c r="BE23" s="247"/>
      <c r="BF23" s="247"/>
      <c r="BG23" s="247"/>
      <c r="BH23" s="247"/>
      <c r="BI23" s="247"/>
      <c r="BJ23" s="247"/>
      <c r="BK23" s="247"/>
      <c r="BL23" s="247"/>
      <c r="BM23" s="247"/>
      <c r="BN23" s="247"/>
      <c r="BO23" s="247"/>
      <c r="BP23" s="247"/>
      <c r="BQ23" s="256">
        <v>17</v>
      </c>
      <c r="BR23" s="257"/>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48"/>
    </row>
    <row r="24" spans="1:131" s="249" customFormat="1" ht="26.25" customHeight="1" x14ac:dyDescent="0.15">
      <c r="A24" s="1115" t="s">
        <v>396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46"/>
      <c r="BA24" s="246"/>
      <c r="BB24" s="246"/>
      <c r="BC24" s="246"/>
      <c r="BD24" s="246"/>
      <c r="BE24" s="247"/>
      <c r="BF24" s="247"/>
      <c r="BG24" s="247"/>
      <c r="BH24" s="247"/>
      <c r="BI24" s="247"/>
      <c r="BJ24" s="247"/>
      <c r="BK24" s="247"/>
      <c r="BL24" s="247"/>
      <c r="BM24" s="247"/>
      <c r="BN24" s="247"/>
      <c r="BO24" s="247"/>
      <c r="BP24" s="247"/>
      <c r="BQ24" s="256">
        <v>18</v>
      </c>
      <c r="BR24" s="257"/>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48"/>
    </row>
    <row r="25" spans="1:131" s="241" customFormat="1" ht="26.25" customHeight="1" thickBot="1" x14ac:dyDescent="0.2">
      <c r="A25" s="1114" t="s">
        <v>397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46"/>
      <c r="BK25" s="246"/>
      <c r="BL25" s="246"/>
      <c r="BM25" s="246"/>
      <c r="BN25" s="246"/>
      <c r="BO25" s="259"/>
      <c r="BP25" s="259"/>
      <c r="BQ25" s="256">
        <v>19</v>
      </c>
      <c r="BR25" s="257"/>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0"/>
    </row>
    <row r="26" spans="1:131" s="241" customFormat="1" ht="26.25" customHeight="1" x14ac:dyDescent="0.15">
      <c r="A26" s="1046" t="s">
        <v>374</v>
      </c>
      <c r="B26" s="1047"/>
      <c r="C26" s="1047"/>
      <c r="D26" s="1047"/>
      <c r="E26" s="1047"/>
      <c r="F26" s="1047"/>
      <c r="G26" s="1047"/>
      <c r="H26" s="1047"/>
      <c r="I26" s="1047"/>
      <c r="J26" s="1047"/>
      <c r="K26" s="1047"/>
      <c r="L26" s="1047"/>
      <c r="M26" s="1047"/>
      <c r="N26" s="1047"/>
      <c r="O26" s="1047"/>
      <c r="P26" s="1048"/>
      <c r="Q26" s="1052" t="s">
        <v>398</v>
      </c>
      <c r="R26" s="1053"/>
      <c r="S26" s="1053"/>
      <c r="T26" s="1053"/>
      <c r="U26" s="1054"/>
      <c r="V26" s="1052" t="s">
        <v>399</v>
      </c>
      <c r="W26" s="1053"/>
      <c r="X26" s="1053"/>
      <c r="Y26" s="1053"/>
      <c r="Z26" s="1054"/>
      <c r="AA26" s="1052" t="s">
        <v>400</v>
      </c>
      <c r="AB26" s="1053"/>
      <c r="AC26" s="1053"/>
      <c r="AD26" s="1053"/>
      <c r="AE26" s="1053"/>
      <c r="AF26" s="1110" t="s">
        <v>401</v>
      </c>
      <c r="AG26" s="1059"/>
      <c r="AH26" s="1059"/>
      <c r="AI26" s="1059"/>
      <c r="AJ26" s="1111"/>
      <c r="AK26" s="1053" t="s">
        <v>402</v>
      </c>
      <c r="AL26" s="1053"/>
      <c r="AM26" s="1053"/>
      <c r="AN26" s="1053"/>
      <c r="AO26" s="1054"/>
      <c r="AP26" s="1052" t="s">
        <v>403</v>
      </c>
      <c r="AQ26" s="1053"/>
      <c r="AR26" s="1053"/>
      <c r="AS26" s="1053"/>
      <c r="AT26" s="1054"/>
      <c r="AU26" s="1052" t="s">
        <v>404</v>
      </c>
      <c r="AV26" s="1053"/>
      <c r="AW26" s="1053"/>
      <c r="AX26" s="1053"/>
      <c r="AY26" s="1054"/>
      <c r="AZ26" s="1052" t="s">
        <v>405</v>
      </c>
      <c r="BA26" s="1053"/>
      <c r="BB26" s="1053"/>
      <c r="BC26" s="1053"/>
      <c r="BD26" s="1054"/>
      <c r="BE26" s="1052" t="s">
        <v>381</v>
      </c>
      <c r="BF26" s="1053"/>
      <c r="BG26" s="1053"/>
      <c r="BH26" s="1053"/>
      <c r="BI26" s="1068"/>
      <c r="BJ26" s="246"/>
      <c r="BK26" s="246"/>
      <c r="BL26" s="246"/>
      <c r="BM26" s="246"/>
      <c r="BN26" s="246"/>
      <c r="BO26" s="259"/>
      <c r="BP26" s="259"/>
      <c r="BQ26" s="256">
        <v>20</v>
      </c>
      <c r="BR26" s="257"/>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0"/>
    </row>
    <row r="27" spans="1:131" s="241"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46"/>
      <c r="BK27" s="246"/>
      <c r="BL27" s="246"/>
      <c r="BM27" s="246"/>
      <c r="BN27" s="246"/>
      <c r="BO27" s="259"/>
      <c r="BP27" s="259"/>
      <c r="BQ27" s="256">
        <v>21</v>
      </c>
      <c r="BR27" s="257"/>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0"/>
    </row>
    <row r="28" spans="1:131" s="241" customFormat="1" ht="26.25" customHeight="1" thickTop="1" x14ac:dyDescent="0.15">
      <c r="A28" s="260">
        <v>1</v>
      </c>
      <c r="B28" s="1101" t="s">
        <v>406</v>
      </c>
      <c r="C28" s="1102"/>
      <c r="D28" s="1102"/>
      <c r="E28" s="1102"/>
      <c r="F28" s="1102"/>
      <c r="G28" s="1102"/>
      <c r="H28" s="1102"/>
      <c r="I28" s="1102"/>
      <c r="J28" s="1102"/>
      <c r="K28" s="1102"/>
      <c r="L28" s="1102"/>
      <c r="M28" s="1102"/>
      <c r="N28" s="1102"/>
      <c r="O28" s="1102"/>
      <c r="P28" s="1103"/>
      <c r="Q28" s="1104">
        <v>4489</v>
      </c>
      <c r="R28" s="1105"/>
      <c r="S28" s="1105"/>
      <c r="T28" s="1105"/>
      <c r="U28" s="1105"/>
      <c r="V28" s="1105">
        <v>4400</v>
      </c>
      <c r="W28" s="1105"/>
      <c r="X28" s="1105"/>
      <c r="Y28" s="1105"/>
      <c r="Z28" s="1105"/>
      <c r="AA28" s="1105">
        <v>88</v>
      </c>
      <c r="AB28" s="1105"/>
      <c r="AC28" s="1105"/>
      <c r="AD28" s="1105"/>
      <c r="AE28" s="1106"/>
      <c r="AF28" s="1107">
        <v>88</v>
      </c>
      <c r="AG28" s="1105"/>
      <c r="AH28" s="1105"/>
      <c r="AI28" s="1105"/>
      <c r="AJ28" s="1108"/>
      <c r="AK28" s="1109">
        <v>329</v>
      </c>
      <c r="AL28" s="1097"/>
      <c r="AM28" s="1097"/>
      <c r="AN28" s="1097"/>
      <c r="AO28" s="1097"/>
      <c r="AP28" s="1097" t="s">
        <v>582</v>
      </c>
      <c r="AQ28" s="1097"/>
      <c r="AR28" s="1097"/>
      <c r="AS28" s="1097"/>
      <c r="AT28" s="1097"/>
      <c r="AU28" s="1097" t="s">
        <v>582</v>
      </c>
      <c r="AV28" s="1097"/>
      <c r="AW28" s="1097"/>
      <c r="AX28" s="1097"/>
      <c r="AY28" s="1097"/>
      <c r="AZ28" s="1098" t="s">
        <v>582</v>
      </c>
      <c r="BA28" s="1098"/>
      <c r="BB28" s="1098"/>
      <c r="BC28" s="1098"/>
      <c r="BD28" s="1098"/>
      <c r="BE28" s="1099"/>
      <c r="BF28" s="1099"/>
      <c r="BG28" s="1099"/>
      <c r="BH28" s="1099"/>
      <c r="BI28" s="1100"/>
      <c r="BJ28" s="246"/>
      <c r="BK28" s="246"/>
      <c r="BL28" s="246"/>
      <c r="BM28" s="246"/>
      <c r="BN28" s="246"/>
      <c r="BO28" s="259"/>
      <c r="BP28" s="259"/>
      <c r="BQ28" s="256">
        <v>22</v>
      </c>
      <c r="BR28" s="257"/>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0"/>
    </row>
    <row r="29" spans="1:131" s="241" customFormat="1" ht="26.25" customHeight="1" x14ac:dyDescent="0.15">
      <c r="A29" s="260">
        <v>2</v>
      </c>
      <c r="B29" s="1088" t="s">
        <v>407</v>
      </c>
      <c r="C29" s="1089"/>
      <c r="D29" s="1089"/>
      <c r="E29" s="1089"/>
      <c r="F29" s="1089"/>
      <c r="G29" s="1089"/>
      <c r="H29" s="1089"/>
      <c r="I29" s="1089"/>
      <c r="J29" s="1089"/>
      <c r="K29" s="1089"/>
      <c r="L29" s="1089"/>
      <c r="M29" s="1089"/>
      <c r="N29" s="1089"/>
      <c r="O29" s="1089"/>
      <c r="P29" s="1090"/>
      <c r="Q29" s="1094">
        <v>3023</v>
      </c>
      <c r="R29" s="1095"/>
      <c r="S29" s="1095"/>
      <c r="T29" s="1095"/>
      <c r="U29" s="1095"/>
      <c r="V29" s="1095">
        <v>2863</v>
      </c>
      <c r="W29" s="1095"/>
      <c r="X29" s="1095"/>
      <c r="Y29" s="1095"/>
      <c r="Z29" s="1095"/>
      <c r="AA29" s="1095">
        <v>160</v>
      </c>
      <c r="AB29" s="1095"/>
      <c r="AC29" s="1095"/>
      <c r="AD29" s="1095"/>
      <c r="AE29" s="1096"/>
      <c r="AF29" s="1070">
        <v>160</v>
      </c>
      <c r="AG29" s="1071"/>
      <c r="AH29" s="1071"/>
      <c r="AI29" s="1071"/>
      <c r="AJ29" s="1072"/>
      <c r="AK29" s="1031">
        <v>421</v>
      </c>
      <c r="AL29" s="1022"/>
      <c r="AM29" s="1022"/>
      <c r="AN29" s="1022"/>
      <c r="AO29" s="1022"/>
      <c r="AP29" s="1022" t="s">
        <v>517</v>
      </c>
      <c r="AQ29" s="1022"/>
      <c r="AR29" s="1022"/>
      <c r="AS29" s="1022"/>
      <c r="AT29" s="1022"/>
      <c r="AU29" s="1022" t="s">
        <v>517</v>
      </c>
      <c r="AV29" s="1022"/>
      <c r="AW29" s="1022"/>
      <c r="AX29" s="1022"/>
      <c r="AY29" s="1022"/>
      <c r="AZ29" s="1093" t="s">
        <v>517</v>
      </c>
      <c r="BA29" s="1093"/>
      <c r="BB29" s="1093"/>
      <c r="BC29" s="1093"/>
      <c r="BD29" s="1093"/>
      <c r="BE29" s="1083"/>
      <c r="BF29" s="1083"/>
      <c r="BG29" s="1083"/>
      <c r="BH29" s="1083"/>
      <c r="BI29" s="1084"/>
      <c r="BJ29" s="246"/>
      <c r="BK29" s="246"/>
      <c r="BL29" s="246"/>
      <c r="BM29" s="246"/>
      <c r="BN29" s="246"/>
      <c r="BO29" s="259"/>
      <c r="BP29" s="259"/>
      <c r="BQ29" s="256">
        <v>23</v>
      </c>
      <c r="BR29" s="257"/>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0"/>
    </row>
    <row r="30" spans="1:131" s="241" customFormat="1" ht="26.25" customHeight="1" x14ac:dyDescent="0.15">
      <c r="A30" s="260">
        <v>3</v>
      </c>
      <c r="B30" s="1088" t="s">
        <v>408</v>
      </c>
      <c r="C30" s="1089"/>
      <c r="D30" s="1089"/>
      <c r="E30" s="1089"/>
      <c r="F30" s="1089"/>
      <c r="G30" s="1089"/>
      <c r="H30" s="1089"/>
      <c r="I30" s="1089"/>
      <c r="J30" s="1089"/>
      <c r="K30" s="1089"/>
      <c r="L30" s="1089"/>
      <c r="M30" s="1089"/>
      <c r="N30" s="1089"/>
      <c r="O30" s="1089"/>
      <c r="P30" s="1090"/>
      <c r="Q30" s="1094">
        <v>442</v>
      </c>
      <c r="R30" s="1095"/>
      <c r="S30" s="1095"/>
      <c r="T30" s="1095"/>
      <c r="U30" s="1095"/>
      <c r="V30" s="1095">
        <v>441</v>
      </c>
      <c r="W30" s="1095"/>
      <c r="X30" s="1095"/>
      <c r="Y30" s="1095"/>
      <c r="Z30" s="1095"/>
      <c r="AA30" s="1095">
        <v>2</v>
      </c>
      <c r="AB30" s="1095"/>
      <c r="AC30" s="1095"/>
      <c r="AD30" s="1095"/>
      <c r="AE30" s="1096"/>
      <c r="AF30" s="1070">
        <v>2</v>
      </c>
      <c r="AG30" s="1071"/>
      <c r="AH30" s="1071"/>
      <c r="AI30" s="1071"/>
      <c r="AJ30" s="1072"/>
      <c r="AK30" s="1031">
        <v>76</v>
      </c>
      <c r="AL30" s="1022"/>
      <c r="AM30" s="1022"/>
      <c r="AN30" s="1022"/>
      <c r="AO30" s="1022"/>
      <c r="AP30" s="1022" t="s">
        <v>517</v>
      </c>
      <c r="AQ30" s="1022"/>
      <c r="AR30" s="1022"/>
      <c r="AS30" s="1022"/>
      <c r="AT30" s="1022"/>
      <c r="AU30" s="1022" t="s">
        <v>517</v>
      </c>
      <c r="AV30" s="1022"/>
      <c r="AW30" s="1022"/>
      <c r="AX30" s="1022"/>
      <c r="AY30" s="1022"/>
      <c r="AZ30" s="1093" t="s">
        <v>517</v>
      </c>
      <c r="BA30" s="1093"/>
      <c r="BB30" s="1093"/>
      <c r="BC30" s="1093"/>
      <c r="BD30" s="1093"/>
      <c r="BE30" s="1083"/>
      <c r="BF30" s="1083"/>
      <c r="BG30" s="1083"/>
      <c r="BH30" s="1083"/>
      <c r="BI30" s="1084"/>
      <c r="BJ30" s="246"/>
      <c r="BK30" s="246"/>
      <c r="BL30" s="246"/>
      <c r="BM30" s="246"/>
      <c r="BN30" s="246"/>
      <c r="BO30" s="259"/>
      <c r="BP30" s="259"/>
      <c r="BQ30" s="256">
        <v>24</v>
      </c>
      <c r="BR30" s="257"/>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0"/>
    </row>
    <row r="31" spans="1:131" s="241" customFormat="1" ht="26.25" customHeight="1" x14ac:dyDescent="0.15">
      <c r="A31" s="260">
        <v>4</v>
      </c>
      <c r="B31" s="1088" t="s">
        <v>409</v>
      </c>
      <c r="C31" s="1089"/>
      <c r="D31" s="1089"/>
      <c r="E31" s="1089"/>
      <c r="F31" s="1089"/>
      <c r="G31" s="1089"/>
      <c r="H31" s="1089"/>
      <c r="I31" s="1089"/>
      <c r="J31" s="1089"/>
      <c r="K31" s="1089"/>
      <c r="L31" s="1089"/>
      <c r="M31" s="1089"/>
      <c r="N31" s="1089"/>
      <c r="O31" s="1089"/>
      <c r="P31" s="1090"/>
      <c r="Q31" s="1094">
        <v>585</v>
      </c>
      <c r="R31" s="1095"/>
      <c r="S31" s="1095"/>
      <c r="T31" s="1095"/>
      <c r="U31" s="1095"/>
      <c r="V31" s="1095">
        <v>444</v>
      </c>
      <c r="W31" s="1095"/>
      <c r="X31" s="1095"/>
      <c r="Y31" s="1095"/>
      <c r="Z31" s="1095"/>
      <c r="AA31" s="1095">
        <v>141</v>
      </c>
      <c r="AB31" s="1095"/>
      <c r="AC31" s="1095"/>
      <c r="AD31" s="1095"/>
      <c r="AE31" s="1096"/>
      <c r="AF31" s="1070">
        <v>682</v>
      </c>
      <c r="AG31" s="1071"/>
      <c r="AH31" s="1071"/>
      <c r="AI31" s="1071"/>
      <c r="AJ31" s="1072"/>
      <c r="AK31" s="1031" t="s">
        <v>583</v>
      </c>
      <c r="AL31" s="1022"/>
      <c r="AM31" s="1022"/>
      <c r="AN31" s="1022"/>
      <c r="AO31" s="1022"/>
      <c r="AP31" s="1022">
        <v>368</v>
      </c>
      <c r="AQ31" s="1022"/>
      <c r="AR31" s="1022"/>
      <c r="AS31" s="1022"/>
      <c r="AT31" s="1022"/>
      <c r="AU31" s="1022" t="s">
        <v>583</v>
      </c>
      <c r="AV31" s="1022"/>
      <c r="AW31" s="1022"/>
      <c r="AX31" s="1022"/>
      <c r="AY31" s="1022"/>
      <c r="AZ31" s="1093" t="s">
        <v>583</v>
      </c>
      <c r="BA31" s="1093"/>
      <c r="BB31" s="1093"/>
      <c r="BC31" s="1093"/>
      <c r="BD31" s="1093"/>
      <c r="BE31" s="1083" t="s">
        <v>410</v>
      </c>
      <c r="BF31" s="1083"/>
      <c r="BG31" s="1083"/>
      <c r="BH31" s="1083"/>
      <c r="BI31" s="1084"/>
      <c r="BJ31" s="246"/>
      <c r="BK31" s="246"/>
      <c r="BL31" s="246"/>
      <c r="BM31" s="246"/>
      <c r="BN31" s="246"/>
      <c r="BO31" s="259"/>
      <c r="BP31" s="259"/>
      <c r="BQ31" s="256">
        <v>25</v>
      </c>
      <c r="BR31" s="257"/>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0"/>
    </row>
    <row r="32" spans="1:131" s="241" customFormat="1" ht="26.25" customHeight="1" x14ac:dyDescent="0.15">
      <c r="A32" s="260">
        <v>5</v>
      </c>
      <c r="B32" s="1088" t="s">
        <v>411</v>
      </c>
      <c r="C32" s="1089"/>
      <c r="D32" s="1089"/>
      <c r="E32" s="1089"/>
      <c r="F32" s="1089"/>
      <c r="G32" s="1089"/>
      <c r="H32" s="1089"/>
      <c r="I32" s="1089"/>
      <c r="J32" s="1089"/>
      <c r="K32" s="1089"/>
      <c r="L32" s="1089"/>
      <c r="M32" s="1089"/>
      <c r="N32" s="1089"/>
      <c r="O32" s="1089"/>
      <c r="P32" s="1090"/>
      <c r="Q32" s="1094">
        <v>164</v>
      </c>
      <c r="R32" s="1095"/>
      <c r="S32" s="1095"/>
      <c r="T32" s="1095"/>
      <c r="U32" s="1095"/>
      <c r="V32" s="1095">
        <v>121</v>
      </c>
      <c r="W32" s="1095"/>
      <c r="X32" s="1095"/>
      <c r="Y32" s="1095"/>
      <c r="Z32" s="1095"/>
      <c r="AA32" s="1095">
        <v>43</v>
      </c>
      <c r="AB32" s="1095"/>
      <c r="AC32" s="1095"/>
      <c r="AD32" s="1095"/>
      <c r="AE32" s="1096"/>
      <c r="AF32" s="1070">
        <v>25</v>
      </c>
      <c r="AG32" s="1071"/>
      <c r="AH32" s="1071"/>
      <c r="AI32" s="1071"/>
      <c r="AJ32" s="1072"/>
      <c r="AK32" s="1031" t="s">
        <v>583</v>
      </c>
      <c r="AL32" s="1022"/>
      <c r="AM32" s="1022"/>
      <c r="AN32" s="1022"/>
      <c r="AO32" s="1022"/>
      <c r="AP32" s="1022">
        <v>18</v>
      </c>
      <c r="AQ32" s="1022"/>
      <c r="AR32" s="1022"/>
      <c r="AS32" s="1022"/>
      <c r="AT32" s="1022"/>
      <c r="AU32" s="1022" t="s">
        <v>583</v>
      </c>
      <c r="AV32" s="1022"/>
      <c r="AW32" s="1022"/>
      <c r="AX32" s="1022"/>
      <c r="AY32" s="1022"/>
      <c r="AZ32" s="1093" t="s">
        <v>583</v>
      </c>
      <c r="BA32" s="1093"/>
      <c r="BB32" s="1093"/>
      <c r="BC32" s="1093"/>
      <c r="BD32" s="1093"/>
      <c r="BE32" s="1083" t="s">
        <v>412</v>
      </c>
      <c r="BF32" s="1083"/>
      <c r="BG32" s="1083"/>
      <c r="BH32" s="1083"/>
      <c r="BI32" s="1084"/>
      <c r="BJ32" s="246"/>
      <c r="BK32" s="246"/>
      <c r="BL32" s="246"/>
      <c r="BM32" s="246"/>
      <c r="BN32" s="246"/>
      <c r="BO32" s="259"/>
      <c r="BP32" s="259"/>
      <c r="BQ32" s="256">
        <v>26</v>
      </c>
      <c r="BR32" s="257"/>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0"/>
    </row>
    <row r="33" spans="1:131" s="241" customFormat="1" ht="26.25" customHeight="1" x14ac:dyDescent="0.15">
      <c r="A33" s="260">
        <v>6</v>
      </c>
      <c r="B33" s="1088" t="s">
        <v>413</v>
      </c>
      <c r="C33" s="1089"/>
      <c r="D33" s="1089"/>
      <c r="E33" s="1089"/>
      <c r="F33" s="1089"/>
      <c r="G33" s="1089"/>
      <c r="H33" s="1089"/>
      <c r="I33" s="1089"/>
      <c r="J33" s="1089"/>
      <c r="K33" s="1089"/>
      <c r="L33" s="1089"/>
      <c r="M33" s="1089"/>
      <c r="N33" s="1089"/>
      <c r="O33" s="1089"/>
      <c r="P33" s="1090"/>
      <c r="Q33" s="1094">
        <v>1152</v>
      </c>
      <c r="R33" s="1095"/>
      <c r="S33" s="1095"/>
      <c r="T33" s="1095"/>
      <c r="U33" s="1095"/>
      <c r="V33" s="1095">
        <v>945</v>
      </c>
      <c r="W33" s="1095"/>
      <c r="X33" s="1095"/>
      <c r="Y33" s="1095"/>
      <c r="Z33" s="1095"/>
      <c r="AA33" s="1095">
        <v>207</v>
      </c>
      <c r="AB33" s="1095"/>
      <c r="AC33" s="1095"/>
      <c r="AD33" s="1095"/>
      <c r="AE33" s="1096"/>
      <c r="AF33" s="1070">
        <v>207</v>
      </c>
      <c r="AG33" s="1071"/>
      <c r="AH33" s="1071"/>
      <c r="AI33" s="1071"/>
      <c r="AJ33" s="1072"/>
      <c r="AK33" s="1031">
        <v>458</v>
      </c>
      <c r="AL33" s="1022"/>
      <c r="AM33" s="1022"/>
      <c r="AN33" s="1022"/>
      <c r="AO33" s="1022"/>
      <c r="AP33" s="1022">
        <v>4105</v>
      </c>
      <c r="AQ33" s="1022"/>
      <c r="AR33" s="1022"/>
      <c r="AS33" s="1022"/>
      <c r="AT33" s="1022"/>
      <c r="AU33" s="1022">
        <v>3579</v>
      </c>
      <c r="AV33" s="1022"/>
      <c r="AW33" s="1022"/>
      <c r="AX33" s="1022"/>
      <c r="AY33" s="1022"/>
      <c r="AZ33" s="1093" t="s">
        <v>583</v>
      </c>
      <c r="BA33" s="1093"/>
      <c r="BB33" s="1093"/>
      <c r="BC33" s="1093"/>
      <c r="BD33" s="1093"/>
      <c r="BE33" s="1083" t="s">
        <v>412</v>
      </c>
      <c r="BF33" s="1083"/>
      <c r="BG33" s="1083"/>
      <c r="BH33" s="1083"/>
      <c r="BI33" s="1084"/>
      <c r="BJ33" s="246"/>
      <c r="BK33" s="246"/>
      <c r="BL33" s="246"/>
      <c r="BM33" s="246"/>
      <c r="BN33" s="246"/>
      <c r="BO33" s="259"/>
      <c r="BP33" s="259"/>
      <c r="BQ33" s="256">
        <v>27</v>
      </c>
      <c r="BR33" s="257"/>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0"/>
    </row>
    <row r="34" spans="1:131" s="241" customFormat="1" ht="26.25" customHeight="1" x14ac:dyDescent="0.15">
      <c r="A34" s="260">
        <v>7</v>
      </c>
      <c r="B34" s="1088" t="s">
        <v>414</v>
      </c>
      <c r="C34" s="1089"/>
      <c r="D34" s="1089"/>
      <c r="E34" s="1089"/>
      <c r="F34" s="1089"/>
      <c r="G34" s="1089"/>
      <c r="H34" s="1089"/>
      <c r="I34" s="1089"/>
      <c r="J34" s="1089"/>
      <c r="K34" s="1089"/>
      <c r="L34" s="1089"/>
      <c r="M34" s="1089"/>
      <c r="N34" s="1089"/>
      <c r="O34" s="1089"/>
      <c r="P34" s="1090"/>
      <c r="Q34" s="1094">
        <v>8</v>
      </c>
      <c r="R34" s="1095"/>
      <c r="S34" s="1095"/>
      <c r="T34" s="1095"/>
      <c r="U34" s="1095"/>
      <c r="V34" s="1095">
        <v>8</v>
      </c>
      <c r="W34" s="1095"/>
      <c r="X34" s="1095"/>
      <c r="Y34" s="1095"/>
      <c r="Z34" s="1095"/>
      <c r="AA34" s="1095">
        <v>0</v>
      </c>
      <c r="AB34" s="1095"/>
      <c r="AC34" s="1095"/>
      <c r="AD34" s="1095"/>
      <c r="AE34" s="1096"/>
      <c r="AF34" s="1070">
        <v>0</v>
      </c>
      <c r="AG34" s="1071"/>
      <c r="AH34" s="1071"/>
      <c r="AI34" s="1071"/>
      <c r="AJ34" s="1072"/>
      <c r="AK34" s="1031">
        <v>7</v>
      </c>
      <c r="AL34" s="1022"/>
      <c r="AM34" s="1022"/>
      <c r="AN34" s="1022"/>
      <c r="AO34" s="1022"/>
      <c r="AP34" s="1022">
        <v>29</v>
      </c>
      <c r="AQ34" s="1022"/>
      <c r="AR34" s="1022"/>
      <c r="AS34" s="1022"/>
      <c r="AT34" s="1022"/>
      <c r="AU34" s="1022">
        <v>28</v>
      </c>
      <c r="AV34" s="1022"/>
      <c r="AW34" s="1022"/>
      <c r="AX34" s="1022"/>
      <c r="AY34" s="1022"/>
      <c r="AZ34" s="1093" t="s">
        <v>583</v>
      </c>
      <c r="BA34" s="1093"/>
      <c r="BB34" s="1093"/>
      <c r="BC34" s="1093"/>
      <c r="BD34" s="1093"/>
      <c r="BE34" s="1083" t="s">
        <v>415</v>
      </c>
      <c r="BF34" s="1083"/>
      <c r="BG34" s="1083"/>
      <c r="BH34" s="1083"/>
      <c r="BI34" s="1084"/>
      <c r="BJ34" s="246"/>
      <c r="BK34" s="246"/>
      <c r="BL34" s="246"/>
      <c r="BM34" s="246"/>
      <c r="BN34" s="246"/>
      <c r="BO34" s="259"/>
      <c r="BP34" s="259"/>
      <c r="BQ34" s="256">
        <v>28</v>
      </c>
      <c r="BR34" s="257"/>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0"/>
    </row>
    <row r="35" spans="1:131" s="241" customFormat="1" ht="26.25" customHeight="1" x14ac:dyDescent="0.15">
      <c r="A35" s="260">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46"/>
      <c r="BK35" s="246"/>
      <c r="BL35" s="246"/>
      <c r="BM35" s="246"/>
      <c r="BN35" s="246"/>
      <c r="BO35" s="259"/>
      <c r="BP35" s="259"/>
      <c r="BQ35" s="256">
        <v>29</v>
      </c>
      <c r="BR35" s="257"/>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0"/>
    </row>
    <row r="36" spans="1:131" s="241" customFormat="1" ht="26.25" customHeight="1" x14ac:dyDescent="0.15">
      <c r="A36" s="260">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46"/>
      <c r="BK36" s="246"/>
      <c r="BL36" s="246"/>
      <c r="BM36" s="246"/>
      <c r="BN36" s="246"/>
      <c r="BO36" s="259"/>
      <c r="BP36" s="259"/>
      <c r="BQ36" s="256">
        <v>30</v>
      </c>
      <c r="BR36" s="257"/>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0"/>
    </row>
    <row r="37" spans="1:131" s="241" customFormat="1" ht="26.25" customHeight="1" x14ac:dyDescent="0.15">
      <c r="A37" s="260">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46"/>
      <c r="BK37" s="246"/>
      <c r="BL37" s="246"/>
      <c r="BM37" s="246"/>
      <c r="BN37" s="246"/>
      <c r="BO37" s="259"/>
      <c r="BP37" s="259"/>
      <c r="BQ37" s="256">
        <v>31</v>
      </c>
      <c r="BR37" s="257"/>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0"/>
    </row>
    <row r="38" spans="1:131" s="241" customFormat="1" ht="26.25" customHeight="1" x14ac:dyDescent="0.15">
      <c r="A38" s="260">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46"/>
      <c r="BK38" s="246"/>
      <c r="BL38" s="246"/>
      <c r="BM38" s="246"/>
      <c r="BN38" s="246"/>
      <c r="BO38" s="259"/>
      <c r="BP38" s="259"/>
      <c r="BQ38" s="256">
        <v>32</v>
      </c>
      <c r="BR38" s="257"/>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0"/>
    </row>
    <row r="39" spans="1:131" s="241" customFormat="1" ht="26.25" customHeight="1" x14ac:dyDescent="0.15">
      <c r="A39" s="260">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46"/>
      <c r="BK39" s="246"/>
      <c r="BL39" s="246"/>
      <c r="BM39" s="246"/>
      <c r="BN39" s="246"/>
      <c r="BO39" s="259"/>
      <c r="BP39" s="259"/>
      <c r="BQ39" s="256">
        <v>33</v>
      </c>
      <c r="BR39" s="257"/>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0"/>
    </row>
    <row r="40" spans="1:131" s="241" customFormat="1" ht="26.25" customHeight="1" x14ac:dyDescent="0.15">
      <c r="A40" s="255">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46"/>
      <c r="BK40" s="246"/>
      <c r="BL40" s="246"/>
      <c r="BM40" s="246"/>
      <c r="BN40" s="246"/>
      <c r="BO40" s="259"/>
      <c r="BP40" s="259"/>
      <c r="BQ40" s="256">
        <v>34</v>
      </c>
      <c r="BR40" s="257"/>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0"/>
    </row>
    <row r="41" spans="1:131" s="241" customFormat="1" ht="26.25" customHeight="1" x14ac:dyDescent="0.15">
      <c r="A41" s="255">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46"/>
      <c r="BK41" s="246"/>
      <c r="BL41" s="246"/>
      <c r="BM41" s="246"/>
      <c r="BN41" s="246"/>
      <c r="BO41" s="259"/>
      <c r="BP41" s="259"/>
      <c r="BQ41" s="256">
        <v>35</v>
      </c>
      <c r="BR41" s="257"/>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0"/>
    </row>
    <row r="42" spans="1:131" s="241" customFormat="1" ht="26.25" customHeight="1" x14ac:dyDescent="0.15">
      <c r="A42" s="255">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46"/>
      <c r="BK42" s="246"/>
      <c r="BL42" s="246"/>
      <c r="BM42" s="246"/>
      <c r="BN42" s="246"/>
      <c r="BO42" s="259"/>
      <c r="BP42" s="259"/>
      <c r="BQ42" s="256">
        <v>36</v>
      </c>
      <c r="BR42" s="257"/>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0"/>
    </row>
    <row r="43" spans="1:131" s="241" customFormat="1" ht="26.25" customHeight="1" x14ac:dyDescent="0.15">
      <c r="A43" s="255">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46"/>
      <c r="BK43" s="246"/>
      <c r="BL43" s="246"/>
      <c r="BM43" s="246"/>
      <c r="BN43" s="246"/>
      <c r="BO43" s="259"/>
      <c r="BP43" s="259"/>
      <c r="BQ43" s="256">
        <v>37</v>
      </c>
      <c r="BR43" s="257"/>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0"/>
    </row>
    <row r="44" spans="1:131" s="241" customFormat="1" ht="26.25" customHeight="1" x14ac:dyDescent="0.15">
      <c r="A44" s="255">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46"/>
      <c r="BK44" s="246"/>
      <c r="BL44" s="246"/>
      <c r="BM44" s="246"/>
      <c r="BN44" s="246"/>
      <c r="BO44" s="259"/>
      <c r="BP44" s="259"/>
      <c r="BQ44" s="256">
        <v>38</v>
      </c>
      <c r="BR44" s="257"/>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0"/>
    </row>
    <row r="45" spans="1:131" s="241" customFormat="1" ht="26.25" customHeight="1" x14ac:dyDescent="0.15">
      <c r="A45" s="255">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46"/>
      <c r="BK45" s="246"/>
      <c r="BL45" s="246"/>
      <c r="BM45" s="246"/>
      <c r="BN45" s="246"/>
      <c r="BO45" s="259"/>
      <c r="BP45" s="259"/>
      <c r="BQ45" s="256">
        <v>39</v>
      </c>
      <c r="BR45" s="257"/>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0"/>
    </row>
    <row r="46" spans="1:131" s="241" customFormat="1" ht="26.25" customHeight="1" x14ac:dyDescent="0.15">
      <c r="A46" s="255">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46"/>
      <c r="BK46" s="246"/>
      <c r="BL46" s="246"/>
      <c r="BM46" s="246"/>
      <c r="BN46" s="246"/>
      <c r="BO46" s="259"/>
      <c r="BP46" s="259"/>
      <c r="BQ46" s="256">
        <v>40</v>
      </c>
      <c r="BR46" s="257"/>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0"/>
    </row>
    <row r="47" spans="1:131" s="241" customFormat="1" ht="26.25" customHeight="1" x14ac:dyDescent="0.15">
      <c r="A47" s="255">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46"/>
      <c r="BK47" s="246"/>
      <c r="BL47" s="246"/>
      <c r="BM47" s="246"/>
      <c r="BN47" s="246"/>
      <c r="BO47" s="259"/>
      <c r="BP47" s="259"/>
      <c r="BQ47" s="256">
        <v>41</v>
      </c>
      <c r="BR47" s="257"/>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0"/>
    </row>
    <row r="48" spans="1:131" s="241" customFormat="1" ht="26.25" customHeight="1" x14ac:dyDescent="0.15">
      <c r="A48" s="255">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46"/>
      <c r="BK48" s="246"/>
      <c r="BL48" s="246"/>
      <c r="BM48" s="246"/>
      <c r="BN48" s="246"/>
      <c r="BO48" s="259"/>
      <c r="BP48" s="259"/>
      <c r="BQ48" s="256">
        <v>42</v>
      </c>
      <c r="BR48" s="257"/>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0"/>
    </row>
    <row r="49" spans="1:131" s="241" customFormat="1" ht="26.25" customHeight="1" x14ac:dyDescent="0.15">
      <c r="A49" s="255">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46"/>
      <c r="BK49" s="246"/>
      <c r="BL49" s="246"/>
      <c r="BM49" s="246"/>
      <c r="BN49" s="246"/>
      <c r="BO49" s="259"/>
      <c r="BP49" s="259"/>
      <c r="BQ49" s="256">
        <v>43</v>
      </c>
      <c r="BR49" s="257"/>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0"/>
    </row>
    <row r="50" spans="1:131" s="241" customFormat="1" ht="26.25" customHeight="1" x14ac:dyDescent="0.15">
      <c r="A50" s="255">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46"/>
      <c r="BK50" s="246"/>
      <c r="BL50" s="246"/>
      <c r="BM50" s="246"/>
      <c r="BN50" s="246"/>
      <c r="BO50" s="259"/>
      <c r="BP50" s="259"/>
      <c r="BQ50" s="256">
        <v>44</v>
      </c>
      <c r="BR50" s="257"/>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0"/>
    </row>
    <row r="51" spans="1:131" s="241" customFormat="1" ht="26.25" customHeight="1" x14ac:dyDescent="0.15">
      <c r="A51" s="255">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46"/>
      <c r="BK51" s="246"/>
      <c r="BL51" s="246"/>
      <c r="BM51" s="246"/>
      <c r="BN51" s="246"/>
      <c r="BO51" s="259"/>
      <c r="BP51" s="259"/>
      <c r="BQ51" s="256">
        <v>45</v>
      </c>
      <c r="BR51" s="257"/>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0"/>
    </row>
    <row r="52" spans="1:131" s="241" customFormat="1" ht="26.25" customHeight="1" x14ac:dyDescent="0.15">
      <c r="A52" s="255">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46"/>
      <c r="BK52" s="246"/>
      <c r="BL52" s="246"/>
      <c r="BM52" s="246"/>
      <c r="BN52" s="246"/>
      <c r="BO52" s="259"/>
      <c r="BP52" s="259"/>
      <c r="BQ52" s="256">
        <v>46</v>
      </c>
      <c r="BR52" s="257"/>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0"/>
    </row>
    <row r="53" spans="1:131" s="241" customFormat="1" ht="26.25" customHeight="1" x14ac:dyDescent="0.15">
      <c r="A53" s="255">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46"/>
      <c r="BK53" s="246"/>
      <c r="BL53" s="246"/>
      <c r="BM53" s="246"/>
      <c r="BN53" s="246"/>
      <c r="BO53" s="259"/>
      <c r="BP53" s="259"/>
      <c r="BQ53" s="256">
        <v>47</v>
      </c>
      <c r="BR53" s="257"/>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0"/>
    </row>
    <row r="54" spans="1:131" s="241" customFormat="1" ht="26.25" customHeight="1" x14ac:dyDescent="0.15">
      <c r="A54" s="255">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46"/>
      <c r="BK54" s="246"/>
      <c r="BL54" s="246"/>
      <c r="BM54" s="246"/>
      <c r="BN54" s="246"/>
      <c r="BO54" s="259"/>
      <c r="BP54" s="259"/>
      <c r="BQ54" s="256">
        <v>48</v>
      </c>
      <c r="BR54" s="257"/>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0"/>
    </row>
    <row r="55" spans="1:131" s="241" customFormat="1" ht="26.25" customHeight="1" x14ac:dyDescent="0.15">
      <c r="A55" s="255">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46"/>
      <c r="BK55" s="246"/>
      <c r="BL55" s="246"/>
      <c r="BM55" s="246"/>
      <c r="BN55" s="246"/>
      <c r="BO55" s="259"/>
      <c r="BP55" s="259"/>
      <c r="BQ55" s="256">
        <v>49</v>
      </c>
      <c r="BR55" s="257"/>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0"/>
    </row>
    <row r="56" spans="1:131" s="241" customFormat="1" ht="26.25" customHeight="1" x14ac:dyDescent="0.15">
      <c r="A56" s="255">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46"/>
      <c r="BK56" s="246"/>
      <c r="BL56" s="246"/>
      <c r="BM56" s="246"/>
      <c r="BN56" s="246"/>
      <c r="BO56" s="259"/>
      <c r="BP56" s="259"/>
      <c r="BQ56" s="256">
        <v>50</v>
      </c>
      <c r="BR56" s="257"/>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0"/>
    </row>
    <row r="57" spans="1:131" s="241" customFormat="1" ht="26.25" customHeight="1" x14ac:dyDescent="0.15">
      <c r="A57" s="255">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46"/>
      <c r="BK57" s="246"/>
      <c r="BL57" s="246"/>
      <c r="BM57" s="246"/>
      <c r="BN57" s="246"/>
      <c r="BO57" s="259"/>
      <c r="BP57" s="259"/>
      <c r="BQ57" s="256">
        <v>51</v>
      </c>
      <c r="BR57" s="257"/>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0"/>
    </row>
    <row r="58" spans="1:131" s="241" customFormat="1" ht="26.25" customHeight="1" x14ac:dyDescent="0.15">
      <c r="A58" s="255">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46"/>
      <c r="BK58" s="246"/>
      <c r="BL58" s="246"/>
      <c r="BM58" s="246"/>
      <c r="BN58" s="246"/>
      <c r="BO58" s="259"/>
      <c r="BP58" s="259"/>
      <c r="BQ58" s="256">
        <v>52</v>
      </c>
      <c r="BR58" s="257"/>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0"/>
    </row>
    <row r="59" spans="1:131" s="241" customFormat="1" ht="26.25" customHeight="1" x14ac:dyDescent="0.15">
      <c r="A59" s="255">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46"/>
      <c r="BK59" s="246"/>
      <c r="BL59" s="246"/>
      <c r="BM59" s="246"/>
      <c r="BN59" s="246"/>
      <c r="BO59" s="259"/>
      <c r="BP59" s="259"/>
      <c r="BQ59" s="256">
        <v>53</v>
      </c>
      <c r="BR59" s="257"/>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0"/>
    </row>
    <row r="60" spans="1:131" s="241" customFormat="1" ht="26.25" customHeight="1" x14ac:dyDescent="0.15">
      <c r="A60" s="255">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46"/>
      <c r="BK60" s="246"/>
      <c r="BL60" s="246"/>
      <c r="BM60" s="246"/>
      <c r="BN60" s="246"/>
      <c r="BO60" s="259"/>
      <c r="BP60" s="259"/>
      <c r="BQ60" s="256">
        <v>54</v>
      </c>
      <c r="BR60" s="257"/>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0"/>
    </row>
    <row r="61" spans="1:131" s="241" customFormat="1" ht="26.25" customHeight="1" thickBot="1" x14ac:dyDescent="0.2">
      <c r="A61" s="255">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46"/>
      <c r="BK61" s="246"/>
      <c r="BL61" s="246"/>
      <c r="BM61" s="246"/>
      <c r="BN61" s="246"/>
      <c r="BO61" s="259"/>
      <c r="BP61" s="259"/>
      <c r="BQ61" s="256">
        <v>55</v>
      </c>
      <c r="BR61" s="257"/>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0"/>
    </row>
    <row r="62" spans="1:131" s="241" customFormat="1" ht="26.25" customHeight="1" x14ac:dyDescent="0.15">
      <c r="A62" s="255">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416</v>
      </c>
      <c r="BK62" s="1086"/>
      <c r="BL62" s="1086"/>
      <c r="BM62" s="1086"/>
      <c r="BN62" s="1087"/>
      <c r="BO62" s="259"/>
      <c r="BP62" s="259"/>
      <c r="BQ62" s="256">
        <v>56</v>
      </c>
      <c r="BR62" s="257"/>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0"/>
    </row>
    <row r="63" spans="1:131" s="241" customFormat="1" ht="26.25" customHeight="1" thickBot="1" x14ac:dyDescent="0.2">
      <c r="A63" s="258" t="s">
        <v>394</v>
      </c>
      <c r="B63" s="995" t="s">
        <v>417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1164</v>
      </c>
      <c r="AG63" s="1010"/>
      <c r="AH63" s="1010"/>
      <c r="AI63" s="1010"/>
      <c r="AJ63" s="1081"/>
      <c r="AK63" s="1082"/>
      <c r="AL63" s="1014"/>
      <c r="AM63" s="1014"/>
      <c r="AN63" s="1014"/>
      <c r="AO63" s="1014"/>
      <c r="AP63" s="1010">
        <v>4519</v>
      </c>
      <c r="AQ63" s="1010"/>
      <c r="AR63" s="1010"/>
      <c r="AS63" s="1010"/>
      <c r="AT63" s="1010"/>
      <c r="AU63" s="1010">
        <v>3607</v>
      </c>
      <c r="AV63" s="1010"/>
      <c r="AW63" s="1010"/>
      <c r="AX63" s="1010"/>
      <c r="AY63" s="1010"/>
      <c r="AZ63" s="1076"/>
      <c r="BA63" s="1076"/>
      <c r="BB63" s="1076"/>
      <c r="BC63" s="1076"/>
      <c r="BD63" s="1076"/>
      <c r="BE63" s="1011"/>
      <c r="BF63" s="1011"/>
      <c r="BG63" s="1011"/>
      <c r="BH63" s="1011"/>
      <c r="BI63" s="1012"/>
      <c r="BJ63" s="1077" t="s">
        <v>418</v>
      </c>
      <c r="BK63" s="1002"/>
      <c r="BL63" s="1002"/>
      <c r="BM63" s="1002"/>
      <c r="BN63" s="1078"/>
      <c r="BO63" s="259"/>
      <c r="BP63" s="259"/>
      <c r="BQ63" s="256">
        <v>57</v>
      </c>
      <c r="BR63" s="257"/>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0"/>
    </row>
    <row r="65" spans="1:131" s="241" customFormat="1" ht="26.25" customHeight="1" thickBot="1" x14ac:dyDescent="0.2">
      <c r="A65" s="246" t="s">
        <v>419</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0"/>
    </row>
    <row r="66" spans="1:131" s="241" customFormat="1" ht="26.25" customHeight="1" x14ac:dyDescent="0.15">
      <c r="A66" s="1046" t="s">
        <v>420</v>
      </c>
      <c r="B66" s="1047"/>
      <c r="C66" s="1047"/>
      <c r="D66" s="1047"/>
      <c r="E66" s="1047"/>
      <c r="F66" s="1047"/>
      <c r="G66" s="1047"/>
      <c r="H66" s="1047"/>
      <c r="I66" s="1047"/>
      <c r="J66" s="1047"/>
      <c r="K66" s="1047"/>
      <c r="L66" s="1047"/>
      <c r="M66" s="1047"/>
      <c r="N66" s="1047"/>
      <c r="O66" s="1047"/>
      <c r="P66" s="1048"/>
      <c r="Q66" s="1052" t="s">
        <v>398</v>
      </c>
      <c r="R66" s="1053"/>
      <c r="S66" s="1053"/>
      <c r="T66" s="1053"/>
      <c r="U66" s="1054"/>
      <c r="V66" s="1052" t="s">
        <v>421</v>
      </c>
      <c r="W66" s="1053"/>
      <c r="X66" s="1053"/>
      <c r="Y66" s="1053"/>
      <c r="Z66" s="1054"/>
      <c r="AA66" s="1052" t="s">
        <v>400</v>
      </c>
      <c r="AB66" s="1053"/>
      <c r="AC66" s="1053"/>
      <c r="AD66" s="1053"/>
      <c r="AE66" s="1054"/>
      <c r="AF66" s="1058" t="s">
        <v>422</v>
      </c>
      <c r="AG66" s="1059"/>
      <c r="AH66" s="1059"/>
      <c r="AI66" s="1059"/>
      <c r="AJ66" s="1060"/>
      <c r="AK66" s="1052" t="s">
        <v>402</v>
      </c>
      <c r="AL66" s="1047"/>
      <c r="AM66" s="1047"/>
      <c r="AN66" s="1047"/>
      <c r="AO66" s="1048"/>
      <c r="AP66" s="1052" t="s">
        <v>423</v>
      </c>
      <c r="AQ66" s="1053"/>
      <c r="AR66" s="1053"/>
      <c r="AS66" s="1053"/>
      <c r="AT66" s="1054"/>
      <c r="AU66" s="1052" t="s">
        <v>424</v>
      </c>
      <c r="AV66" s="1053"/>
      <c r="AW66" s="1053"/>
      <c r="AX66" s="1053"/>
      <c r="AY66" s="1054"/>
      <c r="AZ66" s="1052" t="s">
        <v>381</v>
      </c>
      <c r="BA66" s="1053"/>
      <c r="BB66" s="1053"/>
      <c r="BC66" s="1053"/>
      <c r="BD66" s="1068"/>
      <c r="BE66" s="259"/>
      <c r="BF66" s="259"/>
      <c r="BG66" s="259"/>
      <c r="BH66" s="259"/>
      <c r="BI66" s="259"/>
      <c r="BJ66" s="259"/>
      <c r="BK66" s="259"/>
      <c r="BL66" s="259"/>
      <c r="BM66" s="259"/>
      <c r="BN66" s="259"/>
      <c r="BO66" s="259"/>
      <c r="BP66" s="259"/>
      <c r="BQ66" s="256">
        <v>60</v>
      </c>
      <c r="BR66" s="261"/>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0"/>
    </row>
    <row r="67" spans="1:131" s="241"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59"/>
      <c r="BF67" s="259"/>
      <c r="BG67" s="259"/>
      <c r="BH67" s="259"/>
      <c r="BI67" s="259"/>
      <c r="BJ67" s="259"/>
      <c r="BK67" s="259"/>
      <c r="BL67" s="259"/>
      <c r="BM67" s="259"/>
      <c r="BN67" s="259"/>
      <c r="BO67" s="259"/>
      <c r="BP67" s="259"/>
      <c r="BQ67" s="256">
        <v>61</v>
      </c>
      <c r="BR67" s="261"/>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0"/>
    </row>
    <row r="68" spans="1:131" s="241" customFormat="1" ht="26.25" customHeight="1" thickTop="1" x14ac:dyDescent="0.15">
      <c r="A68" s="252">
        <v>1</v>
      </c>
      <c r="B68" s="1036" t="s">
        <v>584</v>
      </c>
      <c r="C68" s="1037"/>
      <c r="D68" s="1037"/>
      <c r="E68" s="1037"/>
      <c r="F68" s="1037"/>
      <c r="G68" s="1037"/>
      <c r="H68" s="1037"/>
      <c r="I68" s="1037"/>
      <c r="J68" s="1037"/>
      <c r="K68" s="1037"/>
      <c r="L68" s="1037"/>
      <c r="M68" s="1037"/>
      <c r="N68" s="1037"/>
      <c r="O68" s="1037"/>
      <c r="P68" s="1038"/>
      <c r="Q68" s="1039">
        <v>4705</v>
      </c>
      <c r="R68" s="1033"/>
      <c r="S68" s="1033"/>
      <c r="T68" s="1033"/>
      <c r="U68" s="1033"/>
      <c r="V68" s="1033">
        <v>4309</v>
      </c>
      <c r="W68" s="1033"/>
      <c r="X68" s="1033"/>
      <c r="Y68" s="1033"/>
      <c r="Z68" s="1033"/>
      <c r="AA68" s="1033">
        <v>396</v>
      </c>
      <c r="AB68" s="1033"/>
      <c r="AC68" s="1033"/>
      <c r="AD68" s="1033"/>
      <c r="AE68" s="1033"/>
      <c r="AF68" s="1033">
        <v>396</v>
      </c>
      <c r="AG68" s="1033"/>
      <c r="AH68" s="1033"/>
      <c r="AI68" s="1033"/>
      <c r="AJ68" s="1033"/>
      <c r="AK68" s="1033" t="s">
        <v>595</v>
      </c>
      <c r="AL68" s="1033"/>
      <c r="AM68" s="1033"/>
      <c r="AN68" s="1033"/>
      <c r="AO68" s="1033"/>
      <c r="AP68" s="1033" t="s">
        <v>595</v>
      </c>
      <c r="AQ68" s="1033"/>
      <c r="AR68" s="1033"/>
      <c r="AS68" s="1033"/>
      <c r="AT68" s="1033"/>
      <c r="AU68" s="1033" t="s">
        <v>595</v>
      </c>
      <c r="AV68" s="1033"/>
      <c r="AW68" s="1033"/>
      <c r="AX68" s="1033"/>
      <c r="AY68" s="1033"/>
      <c r="AZ68" s="1034"/>
      <c r="BA68" s="1034"/>
      <c r="BB68" s="1034"/>
      <c r="BC68" s="1034"/>
      <c r="BD68" s="1035"/>
      <c r="BE68" s="259"/>
      <c r="BF68" s="259"/>
      <c r="BG68" s="259"/>
      <c r="BH68" s="259"/>
      <c r="BI68" s="259"/>
      <c r="BJ68" s="259"/>
      <c r="BK68" s="259"/>
      <c r="BL68" s="259"/>
      <c r="BM68" s="259"/>
      <c r="BN68" s="259"/>
      <c r="BO68" s="259"/>
      <c r="BP68" s="259"/>
      <c r="BQ68" s="256">
        <v>62</v>
      </c>
      <c r="BR68" s="261"/>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0"/>
    </row>
    <row r="69" spans="1:131" s="241" customFormat="1" ht="26.25" customHeight="1" x14ac:dyDescent="0.15">
      <c r="A69" s="255">
        <v>2</v>
      </c>
      <c r="B69" s="1025" t="s">
        <v>585</v>
      </c>
      <c r="C69" s="1026"/>
      <c r="D69" s="1026"/>
      <c r="E69" s="1026"/>
      <c r="F69" s="1026"/>
      <c r="G69" s="1026"/>
      <c r="H69" s="1026"/>
      <c r="I69" s="1026"/>
      <c r="J69" s="1026"/>
      <c r="K69" s="1026"/>
      <c r="L69" s="1026"/>
      <c r="M69" s="1026"/>
      <c r="N69" s="1026"/>
      <c r="O69" s="1026"/>
      <c r="P69" s="1027"/>
      <c r="Q69" s="1028">
        <v>361</v>
      </c>
      <c r="R69" s="1022"/>
      <c r="S69" s="1022"/>
      <c r="T69" s="1022"/>
      <c r="U69" s="1022"/>
      <c r="V69" s="1022">
        <v>336</v>
      </c>
      <c r="W69" s="1022"/>
      <c r="X69" s="1022"/>
      <c r="Y69" s="1022"/>
      <c r="Z69" s="1022"/>
      <c r="AA69" s="1022">
        <v>24</v>
      </c>
      <c r="AB69" s="1022"/>
      <c r="AC69" s="1022"/>
      <c r="AD69" s="1022"/>
      <c r="AE69" s="1022"/>
      <c r="AF69" s="1022">
        <v>24</v>
      </c>
      <c r="AG69" s="1022"/>
      <c r="AH69" s="1022"/>
      <c r="AI69" s="1022"/>
      <c r="AJ69" s="1022"/>
      <c r="AK69" s="1022">
        <v>18</v>
      </c>
      <c r="AL69" s="1022"/>
      <c r="AM69" s="1022"/>
      <c r="AN69" s="1022"/>
      <c r="AO69" s="1022"/>
      <c r="AP69" s="1022" t="s">
        <v>595</v>
      </c>
      <c r="AQ69" s="1022"/>
      <c r="AR69" s="1022"/>
      <c r="AS69" s="1022"/>
      <c r="AT69" s="1022"/>
      <c r="AU69" s="1022" t="s">
        <v>517</v>
      </c>
      <c r="AV69" s="1022"/>
      <c r="AW69" s="1022"/>
      <c r="AX69" s="1022"/>
      <c r="AY69" s="1022"/>
      <c r="AZ69" s="1023"/>
      <c r="BA69" s="1023"/>
      <c r="BB69" s="1023"/>
      <c r="BC69" s="1023"/>
      <c r="BD69" s="1024"/>
      <c r="BE69" s="259"/>
      <c r="BF69" s="259"/>
      <c r="BG69" s="259"/>
      <c r="BH69" s="259"/>
      <c r="BI69" s="259"/>
      <c r="BJ69" s="259"/>
      <c r="BK69" s="259"/>
      <c r="BL69" s="259"/>
      <c r="BM69" s="259"/>
      <c r="BN69" s="259"/>
      <c r="BO69" s="259"/>
      <c r="BP69" s="259"/>
      <c r="BQ69" s="256">
        <v>63</v>
      </c>
      <c r="BR69" s="261"/>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0"/>
    </row>
    <row r="70" spans="1:131" s="241" customFormat="1" ht="26.25" customHeight="1" x14ac:dyDescent="0.15">
      <c r="A70" s="255">
        <v>3</v>
      </c>
      <c r="B70" s="1025" t="s">
        <v>586</v>
      </c>
      <c r="C70" s="1026"/>
      <c r="D70" s="1026"/>
      <c r="E70" s="1026"/>
      <c r="F70" s="1026"/>
      <c r="G70" s="1026"/>
      <c r="H70" s="1026"/>
      <c r="I70" s="1026"/>
      <c r="J70" s="1026"/>
      <c r="K70" s="1026"/>
      <c r="L70" s="1026"/>
      <c r="M70" s="1026"/>
      <c r="N70" s="1026"/>
      <c r="O70" s="1026"/>
      <c r="P70" s="1027"/>
      <c r="Q70" s="1028">
        <v>320</v>
      </c>
      <c r="R70" s="1022"/>
      <c r="S70" s="1022"/>
      <c r="T70" s="1022"/>
      <c r="U70" s="1022"/>
      <c r="V70" s="1022">
        <v>282</v>
      </c>
      <c r="W70" s="1022"/>
      <c r="X70" s="1022"/>
      <c r="Y70" s="1022"/>
      <c r="Z70" s="1022"/>
      <c r="AA70" s="1022">
        <v>37</v>
      </c>
      <c r="AB70" s="1022"/>
      <c r="AC70" s="1022"/>
      <c r="AD70" s="1022"/>
      <c r="AE70" s="1022"/>
      <c r="AF70" s="1022">
        <v>37</v>
      </c>
      <c r="AG70" s="1022"/>
      <c r="AH70" s="1022"/>
      <c r="AI70" s="1022"/>
      <c r="AJ70" s="1022"/>
      <c r="AK70" s="1022" t="s">
        <v>595</v>
      </c>
      <c r="AL70" s="1022"/>
      <c r="AM70" s="1022"/>
      <c r="AN70" s="1022"/>
      <c r="AO70" s="1022"/>
      <c r="AP70" s="1022">
        <v>39</v>
      </c>
      <c r="AQ70" s="1022"/>
      <c r="AR70" s="1022"/>
      <c r="AS70" s="1022"/>
      <c r="AT70" s="1022"/>
      <c r="AU70" s="1022" t="s">
        <v>517</v>
      </c>
      <c r="AV70" s="1022"/>
      <c r="AW70" s="1022"/>
      <c r="AX70" s="1022"/>
      <c r="AY70" s="1022"/>
      <c r="AZ70" s="1023"/>
      <c r="BA70" s="1023"/>
      <c r="BB70" s="1023"/>
      <c r="BC70" s="1023"/>
      <c r="BD70" s="1024"/>
      <c r="BE70" s="259"/>
      <c r="BF70" s="259"/>
      <c r="BG70" s="259"/>
      <c r="BH70" s="259"/>
      <c r="BI70" s="259"/>
      <c r="BJ70" s="259"/>
      <c r="BK70" s="259"/>
      <c r="BL70" s="259"/>
      <c r="BM70" s="259"/>
      <c r="BN70" s="259"/>
      <c r="BO70" s="259"/>
      <c r="BP70" s="259"/>
      <c r="BQ70" s="256">
        <v>64</v>
      </c>
      <c r="BR70" s="261"/>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0"/>
    </row>
    <row r="71" spans="1:131" s="241" customFormat="1" ht="26.25" customHeight="1" x14ac:dyDescent="0.15">
      <c r="A71" s="255">
        <v>4</v>
      </c>
      <c r="B71" s="1025" t="s">
        <v>587</v>
      </c>
      <c r="C71" s="1026"/>
      <c r="D71" s="1026"/>
      <c r="E71" s="1026"/>
      <c r="F71" s="1026"/>
      <c r="G71" s="1026"/>
      <c r="H71" s="1026"/>
      <c r="I71" s="1026"/>
      <c r="J71" s="1026"/>
      <c r="K71" s="1026"/>
      <c r="L71" s="1026"/>
      <c r="M71" s="1026"/>
      <c r="N71" s="1026"/>
      <c r="O71" s="1026"/>
      <c r="P71" s="1027"/>
      <c r="Q71" s="1028">
        <v>6168</v>
      </c>
      <c r="R71" s="1022"/>
      <c r="S71" s="1022"/>
      <c r="T71" s="1022"/>
      <c r="U71" s="1022"/>
      <c r="V71" s="1022">
        <v>6045</v>
      </c>
      <c r="W71" s="1022"/>
      <c r="X71" s="1022"/>
      <c r="Y71" s="1022"/>
      <c r="Z71" s="1022"/>
      <c r="AA71" s="1022">
        <v>123</v>
      </c>
      <c r="AB71" s="1022"/>
      <c r="AC71" s="1022"/>
      <c r="AD71" s="1022"/>
      <c r="AE71" s="1022"/>
      <c r="AF71" s="1022">
        <v>123</v>
      </c>
      <c r="AG71" s="1022"/>
      <c r="AH71" s="1022"/>
      <c r="AI71" s="1022"/>
      <c r="AJ71" s="1022"/>
      <c r="AK71" s="1022">
        <v>26</v>
      </c>
      <c r="AL71" s="1022"/>
      <c r="AM71" s="1022"/>
      <c r="AN71" s="1022"/>
      <c r="AO71" s="1022"/>
      <c r="AP71" s="1022">
        <v>1668</v>
      </c>
      <c r="AQ71" s="1022"/>
      <c r="AR71" s="1022"/>
      <c r="AS71" s="1022"/>
      <c r="AT71" s="1022"/>
      <c r="AU71" s="1022" t="s">
        <v>517</v>
      </c>
      <c r="AV71" s="1022"/>
      <c r="AW71" s="1022"/>
      <c r="AX71" s="1022"/>
      <c r="AY71" s="1022"/>
      <c r="AZ71" s="1023"/>
      <c r="BA71" s="1023"/>
      <c r="BB71" s="1023"/>
      <c r="BC71" s="1023"/>
      <c r="BD71" s="1024"/>
      <c r="BE71" s="259"/>
      <c r="BF71" s="259"/>
      <c r="BG71" s="259"/>
      <c r="BH71" s="259"/>
      <c r="BI71" s="259"/>
      <c r="BJ71" s="259"/>
      <c r="BK71" s="259"/>
      <c r="BL71" s="259"/>
      <c r="BM71" s="259"/>
      <c r="BN71" s="259"/>
      <c r="BO71" s="259"/>
      <c r="BP71" s="259"/>
      <c r="BQ71" s="256">
        <v>65</v>
      </c>
      <c r="BR71" s="261"/>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0"/>
    </row>
    <row r="72" spans="1:131" s="241" customFormat="1" ht="26.25" customHeight="1" x14ac:dyDescent="0.15">
      <c r="A72" s="255">
        <v>5</v>
      </c>
      <c r="B72" s="1025" t="s">
        <v>588</v>
      </c>
      <c r="C72" s="1026"/>
      <c r="D72" s="1026"/>
      <c r="E72" s="1026"/>
      <c r="F72" s="1026"/>
      <c r="G72" s="1026"/>
      <c r="H72" s="1026"/>
      <c r="I72" s="1026"/>
      <c r="J72" s="1026"/>
      <c r="K72" s="1026"/>
      <c r="L72" s="1026"/>
      <c r="M72" s="1026"/>
      <c r="N72" s="1026"/>
      <c r="O72" s="1026"/>
      <c r="P72" s="1027"/>
      <c r="Q72" s="1028">
        <v>1556</v>
      </c>
      <c r="R72" s="1022"/>
      <c r="S72" s="1022"/>
      <c r="T72" s="1022"/>
      <c r="U72" s="1022"/>
      <c r="V72" s="1022">
        <v>1545</v>
      </c>
      <c r="W72" s="1022"/>
      <c r="X72" s="1022"/>
      <c r="Y72" s="1022"/>
      <c r="Z72" s="1022"/>
      <c r="AA72" s="1022">
        <v>10</v>
      </c>
      <c r="AB72" s="1022"/>
      <c r="AC72" s="1022"/>
      <c r="AD72" s="1022"/>
      <c r="AE72" s="1022"/>
      <c r="AF72" s="1022">
        <v>10</v>
      </c>
      <c r="AG72" s="1022"/>
      <c r="AH72" s="1022"/>
      <c r="AI72" s="1022"/>
      <c r="AJ72" s="1022"/>
      <c r="AK72" s="1022" t="s">
        <v>595</v>
      </c>
      <c r="AL72" s="1022"/>
      <c r="AM72" s="1022"/>
      <c r="AN72" s="1022"/>
      <c r="AO72" s="1022"/>
      <c r="AP72" s="1022" t="s">
        <v>595</v>
      </c>
      <c r="AQ72" s="1022"/>
      <c r="AR72" s="1022"/>
      <c r="AS72" s="1022"/>
      <c r="AT72" s="1022"/>
      <c r="AU72" s="1022" t="s">
        <v>517</v>
      </c>
      <c r="AV72" s="1022"/>
      <c r="AW72" s="1022"/>
      <c r="AX72" s="1022"/>
      <c r="AY72" s="1022"/>
      <c r="AZ72" s="1023"/>
      <c r="BA72" s="1023"/>
      <c r="BB72" s="1023"/>
      <c r="BC72" s="1023"/>
      <c r="BD72" s="1024"/>
      <c r="BE72" s="259"/>
      <c r="BF72" s="259"/>
      <c r="BG72" s="259"/>
      <c r="BH72" s="259"/>
      <c r="BI72" s="259"/>
      <c r="BJ72" s="259"/>
      <c r="BK72" s="259"/>
      <c r="BL72" s="259"/>
      <c r="BM72" s="259"/>
      <c r="BN72" s="259"/>
      <c r="BO72" s="259"/>
      <c r="BP72" s="259"/>
      <c r="BQ72" s="256">
        <v>66</v>
      </c>
      <c r="BR72" s="261"/>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0"/>
    </row>
    <row r="73" spans="1:131" s="241" customFormat="1" ht="26.25" customHeight="1" x14ac:dyDescent="0.15">
      <c r="A73" s="255">
        <v>6</v>
      </c>
      <c r="B73" s="1025" t="s">
        <v>589</v>
      </c>
      <c r="C73" s="1026"/>
      <c r="D73" s="1026"/>
      <c r="E73" s="1026"/>
      <c r="F73" s="1026"/>
      <c r="G73" s="1026"/>
      <c r="H73" s="1026"/>
      <c r="I73" s="1026"/>
      <c r="J73" s="1026"/>
      <c r="K73" s="1026"/>
      <c r="L73" s="1026"/>
      <c r="M73" s="1026"/>
      <c r="N73" s="1026"/>
      <c r="O73" s="1026"/>
      <c r="P73" s="1027"/>
      <c r="Q73" s="1028">
        <v>297</v>
      </c>
      <c r="R73" s="1022"/>
      <c r="S73" s="1022"/>
      <c r="T73" s="1022"/>
      <c r="U73" s="1022"/>
      <c r="V73" s="1022">
        <v>286</v>
      </c>
      <c r="W73" s="1022"/>
      <c r="X73" s="1022"/>
      <c r="Y73" s="1022"/>
      <c r="Z73" s="1022"/>
      <c r="AA73" s="1022">
        <v>11</v>
      </c>
      <c r="AB73" s="1022"/>
      <c r="AC73" s="1022"/>
      <c r="AD73" s="1022"/>
      <c r="AE73" s="1022"/>
      <c r="AF73" s="1022">
        <v>11</v>
      </c>
      <c r="AG73" s="1022"/>
      <c r="AH73" s="1022"/>
      <c r="AI73" s="1022"/>
      <c r="AJ73" s="1022"/>
      <c r="AK73" s="1022">
        <v>5</v>
      </c>
      <c r="AL73" s="1022"/>
      <c r="AM73" s="1022"/>
      <c r="AN73" s="1022"/>
      <c r="AO73" s="1022"/>
      <c r="AP73" s="1022" t="s">
        <v>603</v>
      </c>
      <c r="AQ73" s="1022"/>
      <c r="AR73" s="1022"/>
      <c r="AS73" s="1022"/>
      <c r="AT73" s="1022"/>
      <c r="AU73" s="1022" t="s">
        <v>517</v>
      </c>
      <c r="AV73" s="1022"/>
      <c r="AW73" s="1022"/>
      <c r="AX73" s="1022"/>
      <c r="AY73" s="1022"/>
      <c r="AZ73" s="1023"/>
      <c r="BA73" s="1023"/>
      <c r="BB73" s="1023"/>
      <c r="BC73" s="1023"/>
      <c r="BD73" s="1024"/>
      <c r="BE73" s="259"/>
      <c r="BF73" s="259"/>
      <c r="BG73" s="259"/>
      <c r="BH73" s="259"/>
      <c r="BI73" s="259"/>
      <c r="BJ73" s="259"/>
      <c r="BK73" s="259"/>
      <c r="BL73" s="259"/>
      <c r="BM73" s="259"/>
      <c r="BN73" s="259"/>
      <c r="BO73" s="259"/>
      <c r="BP73" s="259"/>
      <c r="BQ73" s="256">
        <v>67</v>
      </c>
      <c r="BR73" s="261"/>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0"/>
    </row>
    <row r="74" spans="1:131" s="241" customFormat="1" ht="26.25" customHeight="1" x14ac:dyDescent="0.15">
      <c r="A74" s="255">
        <v>7</v>
      </c>
      <c r="B74" s="1025" t="s">
        <v>590</v>
      </c>
      <c r="C74" s="1026"/>
      <c r="D74" s="1026"/>
      <c r="E74" s="1026"/>
      <c r="F74" s="1026"/>
      <c r="G74" s="1026"/>
      <c r="H74" s="1026"/>
      <c r="I74" s="1026"/>
      <c r="J74" s="1026"/>
      <c r="K74" s="1026"/>
      <c r="L74" s="1026"/>
      <c r="M74" s="1026"/>
      <c r="N74" s="1026"/>
      <c r="O74" s="1026"/>
      <c r="P74" s="1027"/>
      <c r="Q74" s="1028">
        <v>69</v>
      </c>
      <c r="R74" s="1022"/>
      <c r="S74" s="1022"/>
      <c r="T74" s="1022"/>
      <c r="U74" s="1022"/>
      <c r="V74" s="1022">
        <v>42</v>
      </c>
      <c r="W74" s="1022"/>
      <c r="X74" s="1022"/>
      <c r="Y74" s="1022"/>
      <c r="Z74" s="1022"/>
      <c r="AA74" s="1022">
        <v>27</v>
      </c>
      <c r="AB74" s="1022"/>
      <c r="AC74" s="1022"/>
      <c r="AD74" s="1022"/>
      <c r="AE74" s="1022"/>
      <c r="AF74" s="1022">
        <v>27</v>
      </c>
      <c r="AG74" s="1022"/>
      <c r="AH74" s="1022"/>
      <c r="AI74" s="1022"/>
      <c r="AJ74" s="1022"/>
      <c r="AK74" s="1022" t="s">
        <v>595</v>
      </c>
      <c r="AL74" s="1022"/>
      <c r="AM74" s="1022"/>
      <c r="AN74" s="1022"/>
      <c r="AO74" s="1022"/>
      <c r="AP74" s="1022" t="s">
        <v>595</v>
      </c>
      <c r="AQ74" s="1022"/>
      <c r="AR74" s="1022"/>
      <c r="AS74" s="1022"/>
      <c r="AT74" s="1022"/>
      <c r="AU74" s="1022" t="s">
        <v>517</v>
      </c>
      <c r="AV74" s="1022"/>
      <c r="AW74" s="1022"/>
      <c r="AX74" s="1022"/>
      <c r="AY74" s="1022"/>
      <c r="AZ74" s="1023"/>
      <c r="BA74" s="1023"/>
      <c r="BB74" s="1023"/>
      <c r="BC74" s="1023"/>
      <c r="BD74" s="1024"/>
      <c r="BE74" s="259"/>
      <c r="BF74" s="259"/>
      <c r="BG74" s="259"/>
      <c r="BH74" s="259"/>
      <c r="BI74" s="259"/>
      <c r="BJ74" s="259"/>
      <c r="BK74" s="259"/>
      <c r="BL74" s="259"/>
      <c r="BM74" s="259"/>
      <c r="BN74" s="259"/>
      <c r="BO74" s="259"/>
      <c r="BP74" s="259"/>
      <c r="BQ74" s="256">
        <v>68</v>
      </c>
      <c r="BR74" s="261"/>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0"/>
    </row>
    <row r="75" spans="1:131" s="241" customFormat="1" ht="26.25" customHeight="1" x14ac:dyDescent="0.15">
      <c r="A75" s="255">
        <v>8</v>
      </c>
      <c r="B75" s="1025" t="s">
        <v>591</v>
      </c>
      <c r="C75" s="1026"/>
      <c r="D75" s="1026"/>
      <c r="E75" s="1026"/>
      <c r="F75" s="1026"/>
      <c r="G75" s="1026"/>
      <c r="H75" s="1026"/>
      <c r="I75" s="1026"/>
      <c r="J75" s="1026"/>
      <c r="K75" s="1026"/>
      <c r="L75" s="1026"/>
      <c r="M75" s="1026"/>
      <c r="N75" s="1026"/>
      <c r="O75" s="1026"/>
      <c r="P75" s="1027"/>
      <c r="Q75" s="1029">
        <v>75</v>
      </c>
      <c r="R75" s="1030"/>
      <c r="S75" s="1030"/>
      <c r="T75" s="1030"/>
      <c r="U75" s="1031"/>
      <c r="V75" s="1032">
        <v>69</v>
      </c>
      <c r="W75" s="1030"/>
      <c r="X75" s="1030"/>
      <c r="Y75" s="1030"/>
      <c r="Z75" s="1031"/>
      <c r="AA75" s="1032">
        <v>6</v>
      </c>
      <c r="AB75" s="1030"/>
      <c r="AC75" s="1030"/>
      <c r="AD75" s="1030"/>
      <c r="AE75" s="1031"/>
      <c r="AF75" s="1032">
        <v>6</v>
      </c>
      <c r="AG75" s="1030"/>
      <c r="AH75" s="1030"/>
      <c r="AI75" s="1030"/>
      <c r="AJ75" s="1031"/>
      <c r="AK75" s="1032" t="s">
        <v>595</v>
      </c>
      <c r="AL75" s="1030"/>
      <c r="AM75" s="1030"/>
      <c r="AN75" s="1030"/>
      <c r="AO75" s="1031"/>
      <c r="AP75" s="1032" t="s">
        <v>595</v>
      </c>
      <c r="AQ75" s="1030"/>
      <c r="AR75" s="1030"/>
      <c r="AS75" s="1030"/>
      <c r="AT75" s="1031"/>
      <c r="AU75" s="1032" t="s">
        <v>517</v>
      </c>
      <c r="AV75" s="1030"/>
      <c r="AW75" s="1030"/>
      <c r="AX75" s="1030"/>
      <c r="AY75" s="1031"/>
      <c r="AZ75" s="1023"/>
      <c r="BA75" s="1023"/>
      <c r="BB75" s="1023"/>
      <c r="BC75" s="1023"/>
      <c r="BD75" s="1024"/>
      <c r="BE75" s="259"/>
      <c r="BF75" s="259"/>
      <c r="BG75" s="259"/>
      <c r="BH75" s="259"/>
      <c r="BI75" s="259"/>
      <c r="BJ75" s="259"/>
      <c r="BK75" s="259"/>
      <c r="BL75" s="259"/>
      <c r="BM75" s="259"/>
      <c r="BN75" s="259"/>
      <c r="BO75" s="259"/>
      <c r="BP75" s="259"/>
      <c r="BQ75" s="256">
        <v>69</v>
      </c>
      <c r="BR75" s="261"/>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0"/>
    </row>
    <row r="76" spans="1:131" s="241" customFormat="1" ht="26.25" customHeight="1" x14ac:dyDescent="0.15">
      <c r="A76" s="255">
        <v>9</v>
      </c>
      <c r="B76" s="1025" t="s">
        <v>592</v>
      </c>
      <c r="C76" s="1026"/>
      <c r="D76" s="1026"/>
      <c r="E76" s="1026"/>
      <c r="F76" s="1026"/>
      <c r="G76" s="1026"/>
      <c r="H76" s="1026"/>
      <c r="I76" s="1026"/>
      <c r="J76" s="1026"/>
      <c r="K76" s="1026"/>
      <c r="L76" s="1026"/>
      <c r="M76" s="1026"/>
      <c r="N76" s="1026"/>
      <c r="O76" s="1026"/>
      <c r="P76" s="1027"/>
      <c r="Q76" s="1029">
        <v>15</v>
      </c>
      <c r="R76" s="1030"/>
      <c r="S76" s="1030"/>
      <c r="T76" s="1030"/>
      <c r="U76" s="1031"/>
      <c r="V76" s="1032">
        <v>14</v>
      </c>
      <c r="W76" s="1030"/>
      <c r="X76" s="1030"/>
      <c r="Y76" s="1030"/>
      <c r="Z76" s="1031"/>
      <c r="AA76" s="1032">
        <v>1</v>
      </c>
      <c r="AB76" s="1030"/>
      <c r="AC76" s="1030"/>
      <c r="AD76" s="1030"/>
      <c r="AE76" s="1031"/>
      <c r="AF76" s="1032">
        <v>1</v>
      </c>
      <c r="AG76" s="1030"/>
      <c r="AH76" s="1030"/>
      <c r="AI76" s="1030"/>
      <c r="AJ76" s="1031"/>
      <c r="AK76" s="1032">
        <v>3</v>
      </c>
      <c r="AL76" s="1030"/>
      <c r="AM76" s="1030"/>
      <c r="AN76" s="1030"/>
      <c r="AO76" s="1031"/>
      <c r="AP76" s="1032" t="s">
        <v>595</v>
      </c>
      <c r="AQ76" s="1030"/>
      <c r="AR76" s="1030"/>
      <c r="AS76" s="1030"/>
      <c r="AT76" s="1031"/>
      <c r="AU76" s="1032" t="s">
        <v>517</v>
      </c>
      <c r="AV76" s="1030"/>
      <c r="AW76" s="1030"/>
      <c r="AX76" s="1030"/>
      <c r="AY76" s="1031"/>
      <c r="AZ76" s="1023"/>
      <c r="BA76" s="1023"/>
      <c r="BB76" s="1023"/>
      <c r="BC76" s="1023"/>
      <c r="BD76" s="1024"/>
      <c r="BE76" s="259"/>
      <c r="BF76" s="259"/>
      <c r="BG76" s="259"/>
      <c r="BH76" s="259"/>
      <c r="BI76" s="259"/>
      <c r="BJ76" s="259"/>
      <c r="BK76" s="259"/>
      <c r="BL76" s="259"/>
      <c r="BM76" s="259"/>
      <c r="BN76" s="259"/>
      <c r="BO76" s="259"/>
      <c r="BP76" s="259"/>
      <c r="BQ76" s="256">
        <v>70</v>
      </c>
      <c r="BR76" s="261"/>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0"/>
    </row>
    <row r="77" spans="1:131" s="241" customFormat="1" ht="26.25" customHeight="1" x14ac:dyDescent="0.15">
      <c r="A77" s="255">
        <v>10</v>
      </c>
      <c r="B77" s="1025" t="s">
        <v>593</v>
      </c>
      <c r="C77" s="1026"/>
      <c r="D77" s="1026"/>
      <c r="E77" s="1026"/>
      <c r="F77" s="1026"/>
      <c r="G77" s="1026"/>
      <c r="H77" s="1026"/>
      <c r="I77" s="1026"/>
      <c r="J77" s="1026"/>
      <c r="K77" s="1026"/>
      <c r="L77" s="1026"/>
      <c r="M77" s="1026"/>
      <c r="N77" s="1026"/>
      <c r="O77" s="1026"/>
      <c r="P77" s="1027"/>
      <c r="Q77" s="1029">
        <v>0</v>
      </c>
      <c r="R77" s="1030"/>
      <c r="S77" s="1030"/>
      <c r="T77" s="1030"/>
      <c r="U77" s="1031"/>
      <c r="V77" s="1032">
        <v>0</v>
      </c>
      <c r="W77" s="1030"/>
      <c r="X77" s="1030"/>
      <c r="Y77" s="1030"/>
      <c r="Z77" s="1031"/>
      <c r="AA77" s="1032">
        <v>0</v>
      </c>
      <c r="AB77" s="1030"/>
      <c r="AC77" s="1030"/>
      <c r="AD77" s="1030"/>
      <c r="AE77" s="1031"/>
      <c r="AF77" s="1032">
        <v>0</v>
      </c>
      <c r="AG77" s="1030"/>
      <c r="AH77" s="1030"/>
      <c r="AI77" s="1030"/>
      <c r="AJ77" s="1031"/>
      <c r="AK77" s="1032" t="s">
        <v>595</v>
      </c>
      <c r="AL77" s="1030"/>
      <c r="AM77" s="1030"/>
      <c r="AN77" s="1030"/>
      <c r="AO77" s="1031"/>
      <c r="AP77" s="1032" t="s">
        <v>595</v>
      </c>
      <c r="AQ77" s="1030"/>
      <c r="AR77" s="1030"/>
      <c r="AS77" s="1030"/>
      <c r="AT77" s="1031"/>
      <c r="AU77" s="1032" t="s">
        <v>517</v>
      </c>
      <c r="AV77" s="1030"/>
      <c r="AW77" s="1030"/>
      <c r="AX77" s="1030"/>
      <c r="AY77" s="1031"/>
      <c r="AZ77" s="1023"/>
      <c r="BA77" s="1023"/>
      <c r="BB77" s="1023"/>
      <c r="BC77" s="1023"/>
      <c r="BD77" s="1024"/>
      <c r="BE77" s="259"/>
      <c r="BF77" s="259"/>
      <c r="BG77" s="259"/>
      <c r="BH77" s="259"/>
      <c r="BI77" s="259"/>
      <c r="BJ77" s="259"/>
      <c r="BK77" s="259"/>
      <c r="BL77" s="259"/>
      <c r="BM77" s="259"/>
      <c r="BN77" s="259"/>
      <c r="BO77" s="259"/>
      <c r="BP77" s="259"/>
      <c r="BQ77" s="256">
        <v>71</v>
      </c>
      <c r="BR77" s="261"/>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0"/>
    </row>
    <row r="78" spans="1:131" s="241" customFormat="1" ht="26.25" customHeight="1" x14ac:dyDescent="0.15">
      <c r="A78" s="255">
        <v>11</v>
      </c>
      <c r="B78" s="1025" t="s">
        <v>594</v>
      </c>
      <c r="C78" s="1026"/>
      <c r="D78" s="1026"/>
      <c r="E78" s="1026"/>
      <c r="F78" s="1026"/>
      <c r="G78" s="1026"/>
      <c r="H78" s="1026"/>
      <c r="I78" s="1026"/>
      <c r="J78" s="1026"/>
      <c r="K78" s="1026"/>
      <c r="L78" s="1026"/>
      <c r="M78" s="1026"/>
      <c r="N78" s="1026"/>
      <c r="O78" s="1026"/>
      <c r="P78" s="1027"/>
      <c r="Q78" s="1028">
        <v>422222</v>
      </c>
      <c r="R78" s="1022"/>
      <c r="S78" s="1022"/>
      <c r="T78" s="1022"/>
      <c r="U78" s="1022"/>
      <c r="V78" s="1022">
        <v>410039</v>
      </c>
      <c r="W78" s="1022"/>
      <c r="X78" s="1022"/>
      <c r="Y78" s="1022"/>
      <c r="Z78" s="1022"/>
      <c r="AA78" s="1022">
        <v>12183</v>
      </c>
      <c r="AB78" s="1022"/>
      <c r="AC78" s="1022"/>
      <c r="AD78" s="1022"/>
      <c r="AE78" s="1022"/>
      <c r="AF78" s="1022">
        <v>12183</v>
      </c>
      <c r="AG78" s="1022"/>
      <c r="AH78" s="1022"/>
      <c r="AI78" s="1022"/>
      <c r="AJ78" s="1022"/>
      <c r="AK78" s="1022">
        <v>1416</v>
      </c>
      <c r="AL78" s="1022"/>
      <c r="AM78" s="1022"/>
      <c r="AN78" s="1022"/>
      <c r="AO78" s="1022"/>
      <c r="AP78" s="1022" t="s">
        <v>595</v>
      </c>
      <c r="AQ78" s="1022"/>
      <c r="AR78" s="1022"/>
      <c r="AS78" s="1022"/>
      <c r="AT78" s="1022"/>
      <c r="AU78" s="1022" t="s">
        <v>517</v>
      </c>
      <c r="AV78" s="1022"/>
      <c r="AW78" s="1022"/>
      <c r="AX78" s="1022"/>
      <c r="AY78" s="1022"/>
      <c r="AZ78" s="1023"/>
      <c r="BA78" s="1023"/>
      <c r="BB78" s="1023"/>
      <c r="BC78" s="1023"/>
      <c r="BD78" s="1024"/>
      <c r="BE78" s="259"/>
      <c r="BF78" s="259"/>
      <c r="BG78" s="259"/>
      <c r="BH78" s="259"/>
      <c r="BI78" s="259"/>
      <c r="BJ78" s="262"/>
      <c r="BK78" s="262"/>
      <c r="BL78" s="262"/>
      <c r="BM78" s="262"/>
      <c r="BN78" s="262"/>
      <c r="BO78" s="259"/>
      <c r="BP78" s="259"/>
      <c r="BQ78" s="256">
        <v>72</v>
      </c>
      <c r="BR78" s="261"/>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0"/>
    </row>
    <row r="79" spans="1:131" s="241" customFormat="1" ht="26.25" customHeight="1" x14ac:dyDescent="0.15">
      <c r="A79" s="255">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59"/>
      <c r="BF79" s="259"/>
      <c r="BG79" s="259"/>
      <c r="BH79" s="259"/>
      <c r="BI79" s="259"/>
      <c r="BJ79" s="262"/>
      <c r="BK79" s="262"/>
      <c r="BL79" s="262"/>
      <c r="BM79" s="262"/>
      <c r="BN79" s="262"/>
      <c r="BO79" s="259"/>
      <c r="BP79" s="259"/>
      <c r="BQ79" s="256">
        <v>73</v>
      </c>
      <c r="BR79" s="261"/>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0"/>
    </row>
    <row r="80" spans="1:131" s="241" customFormat="1" ht="26.25" customHeight="1" x14ac:dyDescent="0.15">
      <c r="A80" s="255">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59"/>
      <c r="BF80" s="259"/>
      <c r="BG80" s="259"/>
      <c r="BH80" s="259"/>
      <c r="BI80" s="259"/>
      <c r="BJ80" s="259"/>
      <c r="BK80" s="259"/>
      <c r="BL80" s="259"/>
      <c r="BM80" s="259"/>
      <c r="BN80" s="259"/>
      <c r="BO80" s="259"/>
      <c r="BP80" s="259"/>
      <c r="BQ80" s="256">
        <v>74</v>
      </c>
      <c r="BR80" s="261"/>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0"/>
    </row>
    <row r="81" spans="1:131" s="241" customFormat="1" ht="26.25" customHeight="1" x14ac:dyDescent="0.15">
      <c r="A81" s="255">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59"/>
      <c r="BF81" s="259"/>
      <c r="BG81" s="259"/>
      <c r="BH81" s="259"/>
      <c r="BI81" s="259"/>
      <c r="BJ81" s="259"/>
      <c r="BK81" s="259"/>
      <c r="BL81" s="259"/>
      <c r="BM81" s="259"/>
      <c r="BN81" s="259"/>
      <c r="BO81" s="259"/>
      <c r="BP81" s="259"/>
      <c r="BQ81" s="256">
        <v>75</v>
      </c>
      <c r="BR81" s="261"/>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0"/>
    </row>
    <row r="82" spans="1:131" s="241" customFormat="1" ht="26.25" customHeight="1" x14ac:dyDescent="0.15">
      <c r="A82" s="255">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59"/>
      <c r="BF82" s="259"/>
      <c r="BG82" s="259"/>
      <c r="BH82" s="259"/>
      <c r="BI82" s="259"/>
      <c r="BJ82" s="259"/>
      <c r="BK82" s="259"/>
      <c r="BL82" s="259"/>
      <c r="BM82" s="259"/>
      <c r="BN82" s="259"/>
      <c r="BO82" s="259"/>
      <c r="BP82" s="259"/>
      <c r="BQ82" s="256">
        <v>76</v>
      </c>
      <c r="BR82" s="261"/>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0"/>
    </row>
    <row r="83" spans="1:131" s="241" customFormat="1" ht="26.25" customHeight="1" x14ac:dyDescent="0.15">
      <c r="A83" s="255">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59"/>
      <c r="BF83" s="259"/>
      <c r="BG83" s="259"/>
      <c r="BH83" s="259"/>
      <c r="BI83" s="259"/>
      <c r="BJ83" s="259"/>
      <c r="BK83" s="259"/>
      <c r="BL83" s="259"/>
      <c r="BM83" s="259"/>
      <c r="BN83" s="259"/>
      <c r="BO83" s="259"/>
      <c r="BP83" s="259"/>
      <c r="BQ83" s="256">
        <v>77</v>
      </c>
      <c r="BR83" s="261"/>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0"/>
    </row>
    <row r="84" spans="1:131" s="241" customFormat="1" ht="26.25" customHeight="1" x14ac:dyDescent="0.15">
      <c r="A84" s="255">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59"/>
      <c r="BF84" s="259"/>
      <c r="BG84" s="259"/>
      <c r="BH84" s="259"/>
      <c r="BI84" s="259"/>
      <c r="BJ84" s="259"/>
      <c r="BK84" s="259"/>
      <c r="BL84" s="259"/>
      <c r="BM84" s="259"/>
      <c r="BN84" s="259"/>
      <c r="BO84" s="259"/>
      <c r="BP84" s="259"/>
      <c r="BQ84" s="256">
        <v>78</v>
      </c>
      <c r="BR84" s="261"/>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0"/>
    </row>
    <row r="85" spans="1:131" s="241" customFormat="1" ht="26.25" customHeight="1" x14ac:dyDescent="0.15">
      <c r="A85" s="255">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59"/>
      <c r="BF85" s="259"/>
      <c r="BG85" s="259"/>
      <c r="BH85" s="259"/>
      <c r="BI85" s="259"/>
      <c r="BJ85" s="259"/>
      <c r="BK85" s="259"/>
      <c r="BL85" s="259"/>
      <c r="BM85" s="259"/>
      <c r="BN85" s="259"/>
      <c r="BO85" s="259"/>
      <c r="BP85" s="259"/>
      <c r="BQ85" s="256">
        <v>79</v>
      </c>
      <c r="BR85" s="261"/>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0"/>
    </row>
    <row r="86" spans="1:131" s="241" customFormat="1" ht="26.25" customHeight="1" x14ac:dyDescent="0.15">
      <c r="A86" s="255">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59"/>
      <c r="BF86" s="259"/>
      <c r="BG86" s="259"/>
      <c r="BH86" s="259"/>
      <c r="BI86" s="259"/>
      <c r="BJ86" s="259"/>
      <c r="BK86" s="259"/>
      <c r="BL86" s="259"/>
      <c r="BM86" s="259"/>
      <c r="BN86" s="259"/>
      <c r="BO86" s="259"/>
      <c r="BP86" s="259"/>
      <c r="BQ86" s="256">
        <v>80</v>
      </c>
      <c r="BR86" s="261"/>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0"/>
    </row>
    <row r="87" spans="1:131" s="241" customFormat="1" ht="26.25" customHeight="1" x14ac:dyDescent="0.15">
      <c r="A87" s="263">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59"/>
      <c r="BF87" s="259"/>
      <c r="BG87" s="259"/>
      <c r="BH87" s="259"/>
      <c r="BI87" s="259"/>
      <c r="BJ87" s="259"/>
      <c r="BK87" s="259"/>
      <c r="BL87" s="259"/>
      <c r="BM87" s="259"/>
      <c r="BN87" s="259"/>
      <c r="BO87" s="259"/>
      <c r="BP87" s="259"/>
      <c r="BQ87" s="256">
        <v>81</v>
      </c>
      <c r="BR87" s="261"/>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0"/>
    </row>
    <row r="88" spans="1:131" s="241" customFormat="1" ht="26.25" customHeight="1" thickBot="1" x14ac:dyDescent="0.2">
      <c r="A88" s="258" t="s">
        <v>394</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12818</v>
      </c>
      <c r="AG88" s="1010"/>
      <c r="AH88" s="1010"/>
      <c r="AI88" s="1010"/>
      <c r="AJ88" s="1010"/>
      <c r="AK88" s="1014"/>
      <c r="AL88" s="1014"/>
      <c r="AM88" s="1014"/>
      <c r="AN88" s="1014"/>
      <c r="AO88" s="1014"/>
      <c r="AP88" s="1010">
        <v>1707</v>
      </c>
      <c r="AQ88" s="1010"/>
      <c r="AR88" s="1010"/>
      <c r="AS88" s="1010"/>
      <c r="AT88" s="1010"/>
      <c r="AU88" s="1010"/>
      <c r="AV88" s="1010"/>
      <c r="AW88" s="1010"/>
      <c r="AX88" s="1010"/>
      <c r="AY88" s="1010"/>
      <c r="AZ88" s="1011"/>
      <c r="BA88" s="1011"/>
      <c r="BB88" s="1011"/>
      <c r="BC88" s="1011"/>
      <c r="BD88" s="1012"/>
      <c r="BE88" s="259"/>
      <c r="BF88" s="259"/>
      <c r="BG88" s="259"/>
      <c r="BH88" s="259"/>
      <c r="BI88" s="259"/>
      <c r="BJ88" s="259"/>
      <c r="BK88" s="259"/>
      <c r="BL88" s="259"/>
      <c r="BM88" s="259"/>
      <c r="BN88" s="259"/>
      <c r="BO88" s="259"/>
      <c r="BP88" s="259"/>
      <c r="BQ88" s="256">
        <v>82</v>
      </c>
      <c r="BR88" s="261"/>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394</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13</v>
      </c>
      <c r="CS102" s="1002"/>
      <c r="CT102" s="1002"/>
      <c r="CU102" s="1002"/>
      <c r="CV102" s="1003"/>
      <c r="CW102" s="1001" t="s">
        <v>597</v>
      </c>
      <c r="CX102" s="1002"/>
      <c r="CY102" s="1002"/>
      <c r="CZ102" s="1002"/>
      <c r="DA102" s="1003"/>
      <c r="DB102" s="1001" t="s">
        <v>597</v>
      </c>
      <c r="DC102" s="1002"/>
      <c r="DD102" s="1002"/>
      <c r="DE102" s="1002"/>
      <c r="DF102" s="1003"/>
      <c r="DG102" s="1001" t="s">
        <v>597</v>
      </c>
      <c r="DH102" s="1002"/>
      <c r="DI102" s="1002"/>
      <c r="DJ102" s="1002"/>
      <c r="DK102" s="1003"/>
      <c r="DL102" s="1001" t="s">
        <v>597</v>
      </c>
      <c r="DM102" s="1002"/>
      <c r="DN102" s="1002"/>
      <c r="DO102" s="1002"/>
      <c r="DP102" s="1003"/>
      <c r="DQ102" s="1001" t="s">
        <v>597</v>
      </c>
      <c r="DR102" s="1002"/>
      <c r="DS102" s="1002"/>
      <c r="DT102" s="1002"/>
      <c r="DU102" s="1003"/>
      <c r="DV102" s="984"/>
      <c r="DW102" s="985"/>
      <c r="DX102" s="985"/>
      <c r="DY102" s="985"/>
      <c r="DZ102" s="986"/>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429</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430</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0"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313</v>
      </c>
      <c r="AG109" s="945"/>
      <c r="AH109" s="945"/>
      <c r="AI109" s="945"/>
      <c r="AJ109" s="946"/>
      <c r="AK109" s="947" t="s">
        <v>312</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313</v>
      </c>
      <c r="BW109" s="945"/>
      <c r="BX109" s="945"/>
      <c r="BY109" s="945"/>
      <c r="BZ109" s="946"/>
      <c r="CA109" s="947" t="s">
        <v>312</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313</v>
      </c>
      <c r="DM109" s="945"/>
      <c r="DN109" s="945"/>
      <c r="DO109" s="945"/>
      <c r="DP109" s="946"/>
      <c r="DQ109" s="947" t="s">
        <v>312</v>
      </c>
      <c r="DR109" s="945"/>
      <c r="DS109" s="945"/>
      <c r="DT109" s="945"/>
      <c r="DU109" s="946"/>
      <c r="DV109" s="947" t="s">
        <v>435</v>
      </c>
      <c r="DW109" s="945"/>
      <c r="DX109" s="945"/>
      <c r="DY109" s="945"/>
      <c r="DZ109" s="976"/>
    </row>
    <row r="110" spans="1:131" s="240"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955601</v>
      </c>
      <c r="AB110" s="938"/>
      <c r="AC110" s="938"/>
      <c r="AD110" s="938"/>
      <c r="AE110" s="939"/>
      <c r="AF110" s="940">
        <v>955737</v>
      </c>
      <c r="AG110" s="938"/>
      <c r="AH110" s="938"/>
      <c r="AI110" s="938"/>
      <c r="AJ110" s="939"/>
      <c r="AK110" s="940">
        <v>984913</v>
      </c>
      <c r="AL110" s="938"/>
      <c r="AM110" s="938"/>
      <c r="AN110" s="938"/>
      <c r="AO110" s="939"/>
      <c r="AP110" s="941">
        <v>14.5</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11173644</v>
      </c>
      <c r="BR110" s="885"/>
      <c r="BS110" s="885"/>
      <c r="BT110" s="885"/>
      <c r="BU110" s="885"/>
      <c r="BV110" s="885">
        <v>11118688</v>
      </c>
      <c r="BW110" s="885"/>
      <c r="BX110" s="885"/>
      <c r="BY110" s="885"/>
      <c r="BZ110" s="885"/>
      <c r="CA110" s="885">
        <v>11178646</v>
      </c>
      <c r="CB110" s="885"/>
      <c r="CC110" s="885"/>
      <c r="CD110" s="885"/>
      <c r="CE110" s="885"/>
      <c r="CF110" s="909">
        <v>164.4</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1042781</v>
      </c>
      <c r="DH110" s="885"/>
      <c r="DI110" s="885"/>
      <c r="DJ110" s="885"/>
      <c r="DK110" s="885"/>
      <c r="DL110" s="885">
        <v>937008</v>
      </c>
      <c r="DM110" s="885"/>
      <c r="DN110" s="885"/>
      <c r="DO110" s="885"/>
      <c r="DP110" s="885"/>
      <c r="DQ110" s="885">
        <v>870322</v>
      </c>
      <c r="DR110" s="885"/>
      <c r="DS110" s="885"/>
      <c r="DT110" s="885"/>
      <c r="DU110" s="885"/>
      <c r="DV110" s="886">
        <v>12.8</v>
      </c>
      <c r="DW110" s="886"/>
      <c r="DX110" s="886"/>
      <c r="DY110" s="886"/>
      <c r="DZ110" s="887"/>
    </row>
    <row r="111" spans="1:131" s="240"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132</v>
      </c>
      <c r="AB111" s="966"/>
      <c r="AC111" s="966"/>
      <c r="AD111" s="966"/>
      <c r="AE111" s="967"/>
      <c r="AF111" s="968" t="s">
        <v>132</v>
      </c>
      <c r="AG111" s="966"/>
      <c r="AH111" s="966"/>
      <c r="AI111" s="966"/>
      <c r="AJ111" s="967"/>
      <c r="AK111" s="968" t="s">
        <v>442</v>
      </c>
      <c r="AL111" s="966"/>
      <c r="AM111" s="966"/>
      <c r="AN111" s="966"/>
      <c r="AO111" s="967"/>
      <c r="AP111" s="969" t="s">
        <v>132</v>
      </c>
      <c r="AQ111" s="970"/>
      <c r="AR111" s="970"/>
      <c r="AS111" s="970"/>
      <c r="AT111" s="971"/>
      <c r="AU111" s="979"/>
      <c r="AV111" s="980"/>
      <c r="AW111" s="980"/>
      <c r="AX111" s="980"/>
      <c r="AY111" s="980"/>
      <c r="AZ111" s="855" t="s">
        <v>443</v>
      </c>
      <c r="BA111" s="790"/>
      <c r="BB111" s="790"/>
      <c r="BC111" s="790"/>
      <c r="BD111" s="790"/>
      <c r="BE111" s="790"/>
      <c r="BF111" s="790"/>
      <c r="BG111" s="790"/>
      <c r="BH111" s="790"/>
      <c r="BI111" s="790"/>
      <c r="BJ111" s="790"/>
      <c r="BK111" s="790"/>
      <c r="BL111" s="790"/>
      <c r="BM111" s="790"/>
      <c r="BN111" s="790"/>
      <c r="BO111" s="790"/>
      <c r="BP111" s="791"/>
      <c r="BQ111" s="856">
        <v>1042781</v>
      </c>
      <c r="BR111" s="857"/>
      <c r="BS111" s="857"/>
      <c r="BT111" s="857"/>
      <c r="BU111" s="857"/>
      <c r="BV111" s="857">
        <v>937008</v>
      </c>
      <c r="BW111" s="857"/>
      <c r="BX111" s="857"/>
      <c r="BY111" s="857"/>
      <c r="BZ111" s="857"/>
      <c r="CA111" s="857">
        <v>870322</v>
      </c>
      <c r="CB111" s="857"/>
      <c r="CC111" s="857"/>
      <c r="CD111" s="857"/>
      <c r="CE111" s="857"/>
      <c r="CF111" s="918">
        <v>12.8</v>
      </c>
      <c r="CG111" s="919"/>
      <c r="CH111" s="919"/>
      <c r="CI111" s="919"/>
      <c r="CJ111" s="919"/>
      <c r="CK111" s="974"/>
      <c r="CL111" s="861"/>
      <c r="CM111" s="864" t="s">
        <v>444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442</v>
      </c>
      <c r="DH111" s="857"/>
      <c r="DI111" s="857"/>
      <c r="DJ111" s="857"/>
      <c r="DK111" s="857"/>
      <c r="DL111" s="857" t="s">
        <v>132</v>
      </c>
      <c r="DM111" s="857"/>
      <c r="DN111" s="857"/>
      <c r="DO111" s="857"/>
      <c r="DP111" s="857"/>
      <c r="DQ111" s="857" t="s">
        <v>132</v>
      </c>
      <c r="DR111" s="857"/>
      <c r="DS111" s="857"/>
      <c r="DT111" s="857"/>
      <c r="DU111" s="857"/>
      <c r="DV111" s="834" t="s">
        <v>132</v>
      </c>
      <c r="DW111" s="834"/>
      <c r="DX111" s="834"/>
      <c r="DY111" s="834"/>
      <c r="DZ111" s="835"/>
    </row>
    <row r="112" spans="1:131" s="240" customFormat="1" ht="26.25" customHeight="1" x14ac:dyDescent="0.15">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132</v>
      </c>
      <c r="AB112" s="820"/>
      <c r="AC112" s="820"/>
      <c r="AD112" s="820"/>
      <c r="AE112" s="821"/>
      <c r="AF112" s="822" t="s">
        <v>442</v>
      </c>
      <c r="AG112" s="820"/>
      <c r="AH112" s="820"/>
      <c r="AI112" s="820"/>
      <c r="AJ112" s="821"/>
      <c r="AK112" s="822" t="s">
        <v>442</v>
      </c>
      <c r="AL112" s="820"/>
      <c r="AM112" s="820"/>
      <c r="AN112" s="820"/>
      <c r="AO112" s="821"/>
      <c r="AP112" s="867" t="s">
        <v>132</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3441714</v>
      </c>
      <c r="BR112" s="857"/>
      <c r="BS112" s="857"/>
      <c r="BT112" s="857"/>
      <c r="BU112" s="857"/>
      <c r="BV112" s="857">
        <v>3465983</v>
      </c>
      <c r="BW112" s="857"/>
      <c r="BX112" s="857"/>
      <c r="BY112" s="857"/>
      <c r="BZ112" s="857"/>
      <c r="CA112" s="857">
        <v>3579185</v>
      </c>
      <c r="CB112" s="857"/>
      <c r="CC112" s="857"/>
      <c r="CD112" s="857"/>
      <c r="CE112" s="857"/>
      <c r="CF112" s="918">
        <v>52.6</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442</v>
      </c>
      <c r="DH112" s="857"/>
      <c r="DI112" s="857"/>
      <c r="DJ112" s="857"/>
      <c r="DK112" s="857"/>
      <c r="DL112" s="857" t="s">
        <v>132</v>
      </c>
      <c r="DM112" s="857"/>
      <c r="DN112" s="857"/>
      <c r="DO112" s="857"/>
      <c r="DP112" s="857"/>
      <c r="DQ112" s="857" t="s">
        <v>442</v>
      </c>
      <c r="DR112" s="857"/>
      <c r="DS112" s="857"/>
      <c r="DT112" s="857"/>
      <c r="DU112" s="857"/>
      <c r="DV112" s="834" t="s">
        <v>442</v>
      </c>
      <c r="DW112" s="834"/>
      <c r="DX112" s="834"/>
      <c r="DY112" s="834"/>
      <c r="DZ112" s="835"/>
    </row>
    <row r="113" spans="1:130" s="240" customFormat="1" ht="26.25" customHeight="1" x14ac:dyDescent="0.15">
      <c r="A113" s="961"/>
      <c r="B113" s="962"/>
      <c r="C113" s="790" t="s">
        <v>449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295036</v>
      </c>
      <c r="AB113" s="966"/>
      <c r="AC113" s="966"/>
      <c r="AD113" s="966"/>
      <c r="AE113" s="967"/>
      <c r="AF113" s="968">
        <v>318258</v>
      </c>
      <c r="AG113" s="966"/>
      <c r="AH113" s="966"/>
      <c r="AI113" s="966"/>
      <c r="AJ113" s="967"/>
      <c r="AK113" s="968">
        <v>341825</v>
      </c>
      <c r="AL113" s="966"/>
      <c r="AM113" s="966"/>
      <c r="AN113" s="966"/>
      <c r="AO113" s="967"/>
      <c r="AP113" s="969">
        <v>5</v>
      </c>
      <c r="AQ113" s="970"/>
      <c r="AR113" s="970"/>
      <c r="AS113" s="970"/>
      <c r="AT113" s="971"/>
      <c r="AU113" s="979"/>
      <c r="AV113" s="980"/>
      <c r="AW113" s="980"/>
      <c r="AX113" s="980"/>
      <c r="AY113" s="980"/>
      <c r="AZ113" s="855" t="s">
        <v>450</v>
      </c>
      <c r="BA113" s="790"/>
      <c r="BB113" s="790"/>
      <c r="BC113" s="790"/>
      <c r="BD113" s="790"/>
      <c r="BE113" s="790"/>
      <c r="BF113" s="790"/>
      <c r="BG113" s="790"/>
      <c r="BH113" s="790"/>
      <c r="BI113" s="790"/>
      <c r="BJ113" s="790"/>
      <c r="BK113" s="790"/>
      <c r="BL113" s="790"/>
      <c r="BM113" s="790"/>
      <c r="BN113" s="790"/>
      <c r="BO113" s="790"/>
      <c r="BP113" s="791"/>
      <c r="BQ113" s="856">
        <v>391051</v>
      </c>
      <c r="BR113" s="857"/>
      <c r="BS113" s="857"/>
      <c r="BT113" s="857"/>
      <c r="BU113" s="857"/>
      <c r="BV113" s="857">
        <v>373699</v>
      </c>
      <c r="BW113" s="857"/>
      <c r="BX113" s="857"/>
      <c r="BY113" s="857"/>
      <c r="BZ113" s="857"/>
      <c r="CA113" s="857">
        <v>347008</v>
      </c>
      <c r="CB113" s="857"/>
      <c r="CC113" s="857"/>
      <c r="CD113" s="857"/>
      <c r="CE113" s="857"/>
      <c r="CF113" s="918">
        <v>5.0999999999999996</v>
      </c>
      <c r="CG113" s="919"/>
      <c r="CH113" s="919"/>
      <c r="CI113" s="919"/>
      <c r="CJ113" s="919"/>
      <c r="CK113" s="974"/>
      <c r="CL113" s="861"/>
      <c r="CM113" s="864" t="s">
        <v>451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442</v>
      </c>
      <c r="DM113" s="820"/>
      <c r="DN113" s="820"/>
      <c r="DO113" s="820"/>
      <c r="DP113" s="821"/>
      <c r="DQ113" s="822" t="s">
        <v>442</v>
      </c>
      <c r="DR113" s="820"/>
      <c r="DS113" s="820"/>
      <c r="DT113" s="820"/>
      <c r="DU113" s="821"/>
      <c r="DV113" s="867" t="s">
        <v>442</v>
      </c>
      <c r="DW113" s="868"/>
      <c r="DX113" s="868"/>
      <c r="DY113" s="868"/>
      <c r="DZ113" s="869"/>
    </row>
    <row r="114" spans="1:130" s="240" customFormat="1" ht="26.25" customHeight="1" x14ac:dyDescent="0.15">
      <c r="A114" s="961"/>
      <c r="B114" s="962"/>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7230</v>
      </c>
      <c r="AB114" s="820"/>
      <c r="AC114" s="820"/>
      <c r="AD114" s="820"/>
      <c r="AE114" s="821"/>
      <c r="AF114" s="822">
        <v>31924</v>
      </c>
      <c r="AG114" s="820"/>
      <c r="AH114" s="820"/>
      <c r="AI114" s="820"/>
      <c r="AJ114" s="821"/>
      <c r="AK114" s="822">
        <v>40496</v>
      </c>
      <c r="AL114" s="820"/>
      <c r="AM114" s="820"/>
      <c r="AN114" s="820"/>
      <c r="AO114" s="821"/>
      <c r="AP114" s="867">
        <v>0.6</v>
      </c>
      <c r="AQ114" s="868"/>
      <c r="AR114" s="868"/>
      <c r="AS114" s="868"/>
      <c r="AT114" s="869"/>
      <c r="AU114" s="979"/>
      <c r="AV114" s="980"/>
      <c r="AW114" s="980"/>
      <c r="AX114" s="980"/>
      <c r="AY114" s="980"/>
      <c r="AZ114" s="855" t="s">
        <v>453</v>
      </c>
      <c r="BA114" s="790"/>
      <c r="BB114" s="790"/>
      <c r="BC114" s="790"/>
      <c r="BD114" s="790"/>
      <c r="BE114" s="790"/>
      <c r="BF114" s="790"/>
      <c r="BG114" s="790"/>
      <c r="BH114" s="790"/>
      <c r="BI114" s="790"/>
      <c r="BJ114" s="790"/>
      <c r="BK114" s="790"/>
      <c r="BL114" s="790"/>
      <c r="BM114" s="790"/>
      <c r="BN114" s="790"/>
      <c r="BO114" s="790"/>
      <c r="BP114" s="791"/>
      <c r="BQ114" s="856">
        <v>689801</v>
      </c>
      <c r="BR114" s="857"/>
      <c r="BS114" s="857"/>
      <c r="BT114" s="857"/>
      <c r="BU114" s="857"/>
      <c r="BV114" s="857">
        <v>731152</v>
      </c>
      <c r="BW114" s="857"/>
      <c r="BX114" s="857"/>
      <c r="BY114" s="857"/>
      <c r="BZ114" s="857"/>
      <c r="CA114" s="857">
        <v>566152</v>
      </c>
      <c r="CB114" s="857"/>
      <c r="CC114" s="857"/>
      <c r="CD114" s="857"/>
      <c r="CE114" s="857"/>
      <c r="CF114" s="918">
        <v>8.3000000000000007</v>
      </c>
      <c r="CG114" s="919"/>
      <c r="CH114" s="919"/>
      <c r="CI114" s="919"/>
      <c r="CJ114" s="919"/>
      <c r="CK114" s="974"/>
      <c r="CL114" s="861"/>
      <c r="CM114" s="864" t="s">
        <v>454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442</v>
      </c>
      <c r="DH114" s="820"/>
      <c r="DI114" s="820"/>
      <c r="DJ114" s="820"/>
      <c r="DK114" s="821"/>
      <c r="DL114" s="822" t="s">
        <v>442</v>
      </c>
      <c r="DM114" s="820"/>
      <c r="DN114" s="820"/>
      <c r="DO114" s="820"/>
      <c r="DP114" s="821"/>
      <c r="DQ114" s="822" t="s">
        <v>442</v>
      </c>
      <c r="DR114" s="820"/>
      <c r="DS114" s="820"/>
      <c r="DT114" s="820"/>
      <c r="DU114" s="821"/>
      <c r="DV114" s="867" t="s">
        <v>442</v>
      </c>
      <c r="DW114" s="868"/>
      <c r="DX114" s="868"/>
      <c r="DY114" s="868"/>
      <c r="DZ114" s="869"/>
    </row>
    <row r="115" spans="1:130" s="240" customFormat="1" ht="26.25" customHeight="1" x14ac:dyDescent="0.15">
      <c r="A115" s="961"/>
      <c r="B115" s="962"/>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442</v>
      </c>
      <c r="AB115" s="966"/>
      <c r="AC115" s="966"/>
      <c r="AD115" s="966"/>
      <c r="AE115" s="967"/>
      <c r="AF115" s="968">
        <v>66649</v>
      </c>
      <c r="AG115" s="966"/>
      <c r="AH115" s="966"/>
      <c r="AI115" s="966"/>
      <c r="AJ115" s="967"/>
      <c r="AK115" s="968">
        <v>66685</v>
      </c>
      <c r="AL115" s="966"/>
      <c r="AM115" s="966"/>
      <c r="AN115" s="966"/>
      <c r="AO115" s="967"/>
      <c r="AP115" s="969">
        <v>1</v>
      </c>
      <c r="AQ115" s="970"/>
      <c r="AR115" s="970"/>
      <c r="AS115" s="970"/>
      <c r="AT115" s="971"/>
      <c r="AU115" s="979"/>
      <c r="AV115" s="980"/>
      <c r="AW115" s="980"/>
      <c r="AX115" s="980"/>
      <c r="AY115" s="980"/>
      <c r="AZ115" s="855" t="s">
        <v>456</v>
      </c>
      <c r="BA115" s="790"/>
      <c r="BB115" s="790"/>
      <c r="BC115" s="790"/>
      <c r="BD115" s="790"/>
      <c r="BE115" s="790"/>
      <c r="BF115" s="790"/>
      <c r="BG115" s="790"/>
      <c r="BH115" s="790"/>
      <c r="BI115" s="790"/>
      <c r="BJ115" s="790"/>
      <c r="BK115" s="790"/>
      <c r="BL115" s="790"/>
      <c r="BM115" s="790"/>
      <c r="BN115" s="790"/>
      <c r="BO115" s="790"/>
      <c r="BP115" s="791"/>
      <c r="BQ115" s="856" t="s">
        <v>442</v>
      </c>
      <c r="BR115" s="857"/>
      <c r="BS115" s="857"/>
      <c r="BT115" s="857"/>
      <c r="BU115" s="857"/>
      <c r="BV115" s="857" t="s">
        <v>442</v>
      </c>
      <c r="BW115" s="857"/>
      <c r="BX115" s="857"/>
      <c r="BY115" s="857"/>
      <c r="BZ115" s="857"/>
      <c r="CA115" s="857" t="s">
        <v>442</v>
      </c>
      <c r="CB115" s="857"/>
      <c r="CC115" s="857"/>
      <c r="CD115" s="857"/>
      <c r="CE115" s="857"/>
      <c r="CF115" s="918" t="s">
        <v>132</v>
      </c>
      <c r="CG115" s="919"/>
      <c r="CH115" s="919"/>
      <c r="CI115" s="919"/>
      <c r="CJ115" s="919"/>
      <c r="CK115" s="974"/>
      <c r="CL115" s="861"/>
      <c r="CM115" s="855" t="s">
        <v>457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442</v>
      </c>
      <c r="DM115" s="820"/>
      <c r="DN115" s="820"/>
      <c r="DO115" s="820"/>
      <c r="DP115" s="821"/>
      <c r="DQ115" s="822" t="s">
        <v>442</v>
      </c>
      <c r="DR115" s="820"/>
      <c r="DS115" s="820"/>
      <c r="DT115" s="820"/>
      <c r="DU115" s="821"/>
      <c r="DV115" s="867" t="s">
        <v>442</v>
      </c>
      <c r="DW115" s="868"/>
      <c r="DX115" s="868"/>
      <c r="DY115" s="868"/>
      <c r="DZ115" s="869"/>
    </row>
    <row r="116" spans="1:130" s="240" customFormat="1" ht="26.25" customHeight="1" x14ac:dyDescent="0.15">
      <c r="A116" s="963"/>
      <c r="B116" s="964"/>
      <c r="C116" s="923" t="s">
        <v>458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442</v>
      </c>
      <c r="AB116" s="820"/>
      <c r="AC116" s="820"/>
      <c r="AD116" s="820"/>
      <c r="AE116" s="821"/>
      <c r="AF116" s="822" t="s">
        <v>442</v>
      </c>
      <c r="AG116" s="820"/>
      <c r="AH116" s="820"/>
      <c r="AI116" s="820"/>
      <c r="AJ116" s="821"/>
      <c r="AK116" s="822" t="s">
        <v>442</v>
      </c>
      <c r="AL116" s="820"/>
      <c r="AM116" s="820"/>
      <c r="AN116" s="820"/>
      <c r="AO116" s="821"/>
      <c r="AP116" s="867" t="s">
        <v>442</v>
      </c>
      <c r="AQ116" s="868"/>
      <c r="AR116" s="868"/>
      <c r="AS116" s="868"/>
      <c r="AT116" s="869"/>
      <c r="AU116" s="979"/>
      <c r="AV116" s="980"/>
      <c r="AW116" s="980"/>
      <c r="AX116" s="980"/>
      <c r="AY116" s="980"/>
      <c r="AZ116" s="906" t="s">
        <v>459</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442</v>
      </c>
      <c r="BW116" s="857"/>
      <c r="BX116" s="857"/>
      <c r="BY116" s="857"/>
      <c r="BZ116" s="857"/>
      <c r="CA116" s="857" t="s">
        <v>442</v>
      </c>
      <c r="CB116" s="857"/>
      <c r="CC116" s="857"/>
      <c r="CD116" s="857"/>
      <c r="CE116" s="857"/>
      <c r="CF116" s="918" t="s">
        <v>442</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442</v>
      </c>
      <c r="DH116" s="820"/>
      <c r="DI116" s="820"/>
      <c r="DJ116" s="820"/>
      <c r="DK116" s="821"/>
      <c r="DL116" s="822" t="s">
        <v>442</v>
      </c>
      <c r="DM116" s="820"/>
      <c r="DN116" s="820"/>
      <c r="DO116" s="820"/>
      <c r="DP116" s="821"/>
      <c r="DQ116" s="822" t="s">
        <v>442</v>
      </c>
      <c r="DR116" s="820"/>
      <c r="DS116" s="820"/>
      <c r="DT116" s="820"/>
      <c r="DU116" s="821"/>
      <c r="DV116" s="867" t="s">
        <v>442</v>
      </c>
      <c r="DW116" s="868"/>
      <c r="DX116" s="868"/>
      <c r="DY116" s="868"/>
      <c r="DZ116" s="869"/>
    </row>
    <row r="117" spans="1:130" s="240" customFormat="1" ht="26.25" customHeight="1" x14ac:dyDescent="0.15">
      <c r="A117" s="944" t="s">
        <v>194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1257867</v>
      </c>
      <c r="AB117" s="952"/>
      <c r="AC117" s="952"/>
      <c r="AD117" s="952"/>
      <c r="AE117" s="953"/>
      <c r="AF117" s="954">
        <v>1372568</v>
      </c>
      <c r="AG117" s="952"/>
      <c r="AH117" s="952"/>
      <c r="AI117" s="952"/>
      <c r="AJ117" s="953"/>
      <c r="AK117" s="954">
        <v>1433919</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132</v>
      </c>
      <c r="BR117" s="857"/>
      <c r="BS117" s="857"/>
      <c r="BT117" s="857"/>
      <c r="BU117" s="857"/>
      <c r="BV117" s="857" t="s">
        <v>463</v>
      </c>
      <c r="BW117" s="857"/>
      <c r="BX117" s="857"/>
      <c r="BY117" s="857"/>
      <c r="BZ117" s="857"/>
      <c r="CA117" s="857" t="s">
        <v>464</v>
      </c>
      <c r="CB117" s="857"/>
      <c r="CC117" s="857"/>
      <c r="CD117" s="857"/>
      <c r="CE117" s="857"/>
      <c r="CF117" s="918" t="s">
        <v>463</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132</v>
      </c>
      <c r="DH117" s="820"/>
      <c r="DI117" s="820"/>
      <c r="DJ117" s="820"/>
      <c r="DK117" s="821"/>
      <c r="DL117" s="822" t="s">
        <v>132</v>
      </c>
      <c r="DM117" s="820"/>
      <c r="DN117" s="820"/>
      <c r="DO117" s="820"/>
      <c r="DP117" s="821"/>
      <c r="DQ117" s="822" t="s">
        <v>132</v>
      </c>
      <c r="DR117" s="820"/>
      <c r="DS117" s="820"/>
      <c r="DT117" s="820"/>
      <c r="DU117" s="821"/>
      <c r="DV117" s="867" t="s">
        <v>463</v>
      </c>
      <c r="DW117" s="868"/>
      <c r="DX117" s="868"/>
      <c r="DY117" s="868"/>
      <c r="DZ117" s="869"/>
    </row>
    <row r="118" spans="1:130" s="240"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313</v>
      </c>
      <c r="AG118" s="945"/>
      <c r="AH118" s="945"/>
      <c r="AI118" s="945"/>
      <c r="AJ118" s="946"/>
      <c r="AK118" s="947" t="s">
        <v>312</v>
      </c>
      <c r="AL118" s="945"/>
      <c r="AM118" s="945"/>
      <c r="AN118" s="945"/>
      <c r="AO118" s="946"/>
      <c r="AP118" s="948" t="s">
        <v>435</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463</v>
      </c>
      <c r="BR118" s="888"/>
      <c r="BS118" s="888"/>
      <c r="BT118" s="888"/>
      <c r="BU118" s="888"/>
      <c r="BV118" s="888" t="s">
        <v>132</v>
      </c>
      <c r="BW118" s="888"/>
      <c r="BX118" s="888"/>
      <c r="BY118" s="888"/>
      <c r="BZ118" s="888"/>
      <c r="CA118" s="888" t="s">
        <v>132</v>
      </c>
      <c r="CB118" s="888"/>
      <c r="CC118" s="888"/>
      <c r="CD118" s="888"/>
      <c r="CE118" s="888"/>
      <c r="CF118" s="918" t="s">
        <v>132</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132</v>
      </c>
      <c r="DH118" s="820"/>
      <c r="DI118" s="820"/>
      <c r="DJ118" s="820"/>
      <c r="DK118" s="821"/>
      <c r="DL118" s="822" t="s">
        <v>464</v>
      </c>
      <c r="DM118" s="820"/>
      <c r="DN118" s="820"/>
      <c r="DO118" s="820"/>
      <c r="DP118" s="821"/>
      <c r="DQ118" s="822" t="s">
        <v>132</v>
      </c>
      <c r="DR118" s="820"/>
      <c r="DS118" s="820"/>
      <c r="DT118" s="820"/>
      <c r="DU118" s="821"/>
      <c r="DV118" s="867" t="s">
        <v>464</v>
      </c>
      <c r="DW118" s="868"/>
      <c r="DX118" s="868"/>
      <c r="DY118" s="868"/>
      <c r="DZ118" s="869"/>
    </row>
    <row r="119" spans="1:130" s="240"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463</v>
      </c>
      <c r="AB119" s="938"/>
      <c r="AC119" s="938"/>
      <c r="AD119" s="938"/>
      <c r="AE119" s="939"/>
      <c r="AF119" s="940">
        <v>66649</v>
      </c>
      <c r="AG119" s="938"/>
      <c r="AH119" s="938"/>
      <c r="AI119" s="938"/>
      <c r="AJ119" s="939"/>
      <c r="AK119" s="940">
        <v>66685</v>
      </c>
      <c r="AL119" s="938"/>
      <c r="AM119" s="938"/>
      <c r="AN119" s="938"/>
      <c r="AO119" s="939"/>
      <c r="AP119" s="941">
        <v>1</v>
      </c>
      <c r="AQ119" s="942"/>
      <c r="AR119" s="942"/>
      <c r="AS119" s="942"/>
      <c r="AT119" s="943"/>
      <c r="AU119" s="981"/>
      <c r="AV119" s="982"/>
      <c r="AW119" s="982"/>
      <c r="AX119" s="982"/>
      <c r="AY119" s="982"/>
      <c r="AZ119" s="271" t="s">
        <v>194</v>
      </c>
      <c r="BA119" s="271"/>
      <c r="BB119" s="271"/>
      <c r="BC119" s="271"/>
      <c r="BD119" s="271"/>
      <c r="BE119" s="271"/>
      <c r="BF119" s="271"/>
      <c r="BG119" s="271"/>
      <c r="BH119" s="271"/>
      <c r="BI119" s="271"/>
      <c r="BJ119" s="271"/>
      <c r="BK119" s="271"/>
      <c r="BL119" s="271"/>
      <c r="BM119" s="271"/>
      <c r="BN119" s="271"/>
      <c r="BO119" s="920" t="s">
        <v>468</v>
      </c>
      <c r="BP119" s="921"/>
      <c r="BQ119" s="925">
        <v>16738991</v>
      </c>
      <c r="BR119" s="888"/>
      <c r="BS119" s="888"/>
      <c r="BT119" s="888"/>
      <c r="BU119" s="888"/>
      <c r="BV119" s="888">
        <v>16626530</v>
      </c>
      <c r="BW119" s="888"/>
      <c r="BX119" s="888"/>
      <c r="BY119" s="888"/>
      <c r="BZ119" s="888"/>
      <c r="CA119" s="888">
        <v>16541313</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132</v>
      </c>
      <c r="DH119" s="803"/>
      <c r="DI119" s="803"/>
      <c r="DJ119" s="803"/>
      <c r="DK119" s="804"/>
      <c r="DL119" s="805" t="s">
        <v>470</v>
      </c>
      <c r="DM119" s="803"/>
      <c r="DN119" s="803"/>
      <c r="DO119" s="803"/>
      <c r="DP119" s="804"/>
      <c r="DQ119" s="805" t="s">
        <v>463</v>
      </c>
      <c r="DR119" s="803"/>
      <c r="DS119" s="803"/>
      <c r="DT119" s="803"/>
      <c r="DU119" s="804"/>
      <c r="DV119" s="891" t="s">
        <v>132</v>
      </c>
      <c r="DW119" s="892"/>
      <c r="DX119" s="892"/>
      <c r="DY119" s="892"/>
      <c r="DZ119" s="893"/>
    </row>
    <row r="120" spans="1:130" s="240" customFormat="1" ht="26.25" customHeight="1" x14ac:dyDescent="0.15">
      <c r="A120" s="860"/>
      <c r="B120" s="861"/>
      <c r="C120" s="864" t="s">
        <v>444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132</v>
      </c>
      <c r="AB120" s="820"/>
      <c r="AC120" s="820"/>
      <c r="AD120" s="820"/>
      <c r="AE120" s="821"/>
      <c r="AF120" s="822" t="s">
        <v>464</v>
      </c>
      <c r="AG120" s="820"/>
      <c r="AH120" s="820"/>
      <c r="AI120" s="820"/>
      <c r="AJ120" s="821"/>
      <c r="AK120" s="822" t="s">
        <v>132</v>
      </c>
      <c r="AL120" s="820"/>
      <c r="AM120" s="820"/>
      <c r="AN120" s="820"/>
      <c r="AO120" s="821"/>
      <c r="AP120" s="867" t="s">
        <v>463</v>
      </c>
      <c r="AQ120" s="868"/>
      <c r="AR120" s="868"/>
      <c r="AS120" s="868"/>
      <c r="AT120" s="869"/>
      <c r="AU120" s="926" t="s">
        <v>471</v>
      </c>
      <c r="AV120" s="927"/>
      <c r="AW120" s="927"/>
      <c r="AX120" s="927"/>
      <c r="AY120" s="928"/>
      <c r="AZ120" s="903" t="s">
        <v>472</v>
      </c>
      <c r="BA120" s="848"/>
      <c r="BB120" s="848"/>
      <c r="BC120" s="848"/>
      <c r="BD120" s="848"/>
      <c r="BE120" s="848"/>
      <c r="BF120" s="848"/>
      <c r="BG120" s="848"/>
      <c r="BH120" s="848"/>
      <c r="BI120" s="848"/>
      <c r="BJ120" s="848"/>
      <c r="BK120" s="848"/>
      <c r="BL120" s="848"/>
      <c r="BM120" s="848"/>
      <c r="BN120" s="848"/>
      <c r="BO120" s="848"/>
      <c r="BP120" s="849"/>
      <c r="BQ120" s="904">
        <v>2573237</v>
      </c>
      <c r="BR120" s="885"/>
      <c r="BS120" s="885"/>
      <c r="BT120" s="885"/>
      <c r="BU120" s="885"/>
      <c r="BV120" s="885">
        <v>2745130</v>
      </c>
      <c r="BW120" s="885"/>
      <c r="BX120" s="885"/>
      <c r="BY120" s="885"/>
      <c r="BZ120" s="885"/>
      <c r="CA120" s="885">
        <v>2053864</v>
      </c>
      <c r="CB120" s="885"/>
      <c r="CC120" s="885"/>
      <c r="CD120" s="885"/>
      <c r="CE120" s="885"/>
      <c r="CF120" s="909">
        <v>30.2</v>
      </c>
      <c r="CG120" s="910"/>
      <c r="CH120" s="910"/>
      <c r="CI120" s="910"/>
      <c r="CJ120" s="910"/>
      <c r="CK120" s="911" t="s">
        <v>473</v>
      </c>
      <c r="CL120" s="895"/>
      <c r="CM120" s="895"/>
      <c r="CN120" s="895"/>
      <c r="CO120" s="896"/>
      <c r="CP120" s="915" t="s">
        <v>413</v>
      </c>
      <c r="CQ120" s="916"/>
      <c r="CR120" s="916"/>
      <c r="CS120" s="916"/>
      <c r="CT120" s="916"/>
      <c r="CU120" s="916"/>
      <c r="CV120" s="916"/>
      <c r="CW120" s="916"/>
      <c r="CX120" s="916"/>
      <c r="CY120" s="916"/>
      <c r="CZ120" s="916"/>
      <c r="DA120" s="916"/>
      <c r="DB120" s="916"/>
      <c r="DC120" s="916"/>
      <c r="DD120" s="916"/>
      <c r="DE120" s="916"/>
      <c r="DF120" s="917"/>
      <c r="DG120" s="904">
        <v>3411946</v>
      </c>
      <c r="DH120" s="885"/>
      <c r="DI120" s="885"/>
      <c r="DJ120" s="885"/>
      <c r="DK120" s="885"/>
      <c r="DL120" s="885">
        <v>3438972</v>
      </c>
      <c r="DM120" s="885"/>
      <c r="DN120" s="885"/>
      <c r="DO120" s="885"/>
      <c r="DP120" s="885"/>
      <c r="DQ120" s="885">
        <v>3579185</v>
      </c>
      <c r="DR120" s="885"/>
      <c r="DS120" s="885"/>
      <c r="DT120" s="885"/>
      <c r="DU120" s="885"/>
      <c r="DV120" s="886">
        <v>52.6</v>
      </c>
      <c r="DW120" s="886"/>
      <c r="DX120" s="886"/>
      <c r="DY120" s="886"/>
      <c r="DZ120" s="887"/>
    </row>
    <row r="121" spans="1:130" s="240" customFormat="1" ht="26.25" customHeight="1" x14ac:dyDescent="0.15">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464</v>
      </c>
      <c r="AB121" s="820"/>
      <c r="AC121" s="820"/>
      <c r="AD121" s="820"/>
      <c r="AE121" s="821"/>
      <c r="AF121" s="822" t="s">
        <v>463</v>
      </c>
      <c r="AG121" s="820"/>
      <c r="AH121" s="820"/>
      <c r="AI121" s="820"/>
      <c r="AJ121" s="821"/>
      <c r="AK121" s="822" t="s">
        <v>132</v>
      </c>
      <c r="AL121" s="820"/>
      <c r="AM121" s="820"/>
      <c r="AN121" s="820"/>
      <c r="AO121" s="821"/>
      <c r="AP121" s="867" t="s">
        <v>463</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1226674</v>
      </c>
      <c r="BR121" s="857"/>
      <c r="BS121" s="857"/>
      <c r="BT121" s="857"/>
      <c r="BU121" s="857"/>
      <c r="BV121" s="857">
        <v>1361410</v>
      </c>
      <c r="BW121" s="857"/>
      <c r="BX121" s="857"/>
      <c r="BY121" s="857"/>
      <c r="BZ121" s="857"/>
      <c r="CA121" s="857">
        <v>1424237</v>
      </c>
      <c r="CB121" s="857"/>
      <c r="CC121" s="857"/>
      <c r="CD121" s="857"/>
      <c r="CE121" s="857"/>
      <c r="CF121" s="918">
        <v>20.9</v>
      </c>
      <c r="CG121" s="919"/>
      <c r="CH121" s="919"/>
      <c r="CI121" s="919"/>
      <c r="CJ121" s="919"/>
      <c r="CK121" s="912"/>
      <c r="CL121" s="898"/>
      <c r="CM121" s="898"/>
      <c r="CN121" s="898"/>
      <c r="CO121" s="899"/>
      <c r="CP121" s="878" t="s">
        <v>414</v>
      </c>
      <c r="CQ121" s="879"/>
      <c r="CR121" s="879"/>
      <c r="CS121" s="879"/>
      <c r="CT121" s="879"/>
      <c r="CU121" s="879"/>
      <c r="CV121" s="879"/>
      <c r="CW121" s="879"/>
      <c r="CX121" s="879"/>
      <c r="CY121" s="879"/>
      <c r="CZ121" s="879"/>
      <c r="DA121" s="879"/>
      <c r="DB121" s="879"/>
      <c r="DC121" s="879"/>
      <c r="DD121" s="879"/>
      <c r="DE121" s="879"/>
      <c r="DF121" s="880"/>
      <c r="DG121" s="856">
        <v>29768</v>
      </c>
      <c r="DH121" s="857"/>
      <c r="DI121" s="857"/>
      <c r="DJ121" s="857"/>
      <c r="DK121" s="857"/>
      <c r="DL121" s="857">
        <v>27011</v>
      </c>
      <c r="DM121" s="857"/>
      <c r="DN121" s="857"/>
      <c r="DO121" s="857"/>
      <c r="DP121" s="857"/>
      <c r="DQ121" s="857">
        <v>28228</v>
      </c>
      <c r="DR121" s="857"/>
      <c r="DS121" s="857"/>
      <c r="DT121" s="857"/>
      <c r="DU121" s="857"/>
      <c r="DV121" s="834">
        <v>0.4</v>
      </c>
      <c r="DW121" s="834"/>
      <c r="DX121" s="834"/>
      <c r="DY121" s="834"/>
      <c r="DZ121" s="835"/>
    </row>
    <row r="122" spans="1:130" s="240" customFormat="1" ht="26.25" customHeight="1" x14ac:dyDescent="0.15">
      <c r="A122" s="860"/>
      <c r="B122" s="861"/>
      <c r="C122" s="864" t="s">
        <v>454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132</v>
      </c>
      <c r="AB122" s="820"/>
      <c r="AC122" s="820"/>
      <c r="AD122" s="820"/>
      <c r="AE122" s="821"/>
      <c r="AF122" s="822" t="s">
        <v>132</v>
      </c>
      <c r="AG122" s="820"/>
      <c r="AH122" s="820"/>
      <c r="AI122" s="820"/>
      <c r="AJ122" s="821"/>
      <c r="AK122" s="822" t="s">
        <v>132</v>
      </c>
      <c r="AL122" s="820"/>
      <c r="AM122" s="820"/>
      <c r="AN122" s="820"/>
      <c r="AO122" s="821"/>
      <c r="AP122" s="867" t="s">
        <v>132</v>
      </c>
      <c r="AQ122" s="868"/>
      <c r="AR122" s="868"/>
      <c r="AS122" s="868"/>
      <c r="AT122" s="869"/>
      <c r="AU122" s="929"/>
      <c r="AV122" s="930"/>
      <c r="AW122" s="930"/>
      <c r="AX122" s="930"/>
      <c r="AY122" s="931"/>
      <c r="AZ122" s="922" t="s">
        <v>476</v>
      </c>
      <c r="BA122" s="923"/>
      <c r="BB122" s="923"/>
      <c r="BC122" s="923"/>
      <c r="BD122" s="923"/>
      <c r="BE122" s="923"/>
      <c r="BF122" s="923"/>
      <c r="BG122" s="923"/>
      <c r="BH122" s="923"/>
      <c r="BI122" s="923"/>
      <c r="BJ122" s="923"/>
      <c r="BK122" s="923"/>
      <c r="BL122" s="923"/>
      <c r="BM122" s="923"/>
      <c r="BN122" s="923"/>
      <c r="BO122" s="923"/>
      <c r="BP122" s="924"/>
      <c r="BQ122" s="925">
        <v>11081767</v>
      </c>
      <c r="BR122" s="888"/>
      <c r="BS122" s="888"/>
      <c r="BT122" s="888"/>
      <c r="BU122" s="888"/>
      <c r="BV122" s="888">
        <v>10774844</v>
      </c>
      <c r="BW122" s="888"/>
      <c r="BX122" s="888"/>
      <c r="BY122" s="888"/>
      <c r="BZ122" s="888"/>
      <c r="CA122" s="888">
        <v>10647595</v>
      </c>
      <c r="CB122" s="888"/>
      <c r="CC122" s="888"/>
      <c r="CD122" s="888"/>
      <c r="CE122" s="888"/>
      <c r="CF122" s="889">
        <v>156.6</v>
      </c>
      <c r="CG122" s="890"/>
      <c r="CH122" s="890"/>
      <c r="CI122" s="890"/>
      <c r="CJ122" s="890"/>
      <c r="CK122" s="912"/>
      <c r="CL122" s="898"/>
      <c r="CM122" s="898"/>
      <c r="CN122" s="898"/>
      <c r="CO122" s="899"/>
      <c r="CP122" s="878" t="s">
        <v>477</v>
      </c>
      <c r="CQ122" s="879"/>
      <c r="CR122" s="879"/>
      <c r="CS122" s="879"/>
      <c r="CT122" s="879"/>
      <c r="CU122" s="879"/>
      <c r="CV122" s="879"/>
      <c r="CW122" s="879"/>
      <c r="CX122" s="879"/>
      <c r="CY122" s="879"/>
      <c r="CZ122" s="879"/>
      <c r="DA122" s="879"/>
      <c r="DB122" s="879"/>
      <c r="DC122" s="879"/>
      <c r="DD122" s="879"/>
      <c r="DE122" s="879"/>
      <c r="DF122" s="880"/>
      <c r="DG122" s="856" t="s">
        <v>463</v>
      </c>
      <c r="DH122" s="857"/>
      <c r="DI122" s="857"/>
      <c r="DJ122" s="857"/>
      <c r="DK122" s="857"/>
      <c r="DL122" s="857" t="s">
        <v>464</v>
      </c>
      <c r="DM122" s="857"/>
      <c r="DN122" s="857"/>
      <c r="DO122" s="857"/>
      <c r="DP122" s="857"/>
      <c r="DQ122" s="857" t="s">
        <v>463</v>
      </c>
      <c r="DR122" s="857"/>
      <c r="DS122" s="857"/>
      <c r="DT122" s="857"/>
      <c r="DU122" s="857"/>
      <c r="DV122" s="834" t="s">
        <v>464</v>
      </c>
      <c r="DW122" s="834"/>
      <c r="DX122" s="834"/>
      <c r="DY122" s="834"/>
      <c r="DZ122" s="835"/>
    </row>
    <row r="123" spans="1:130" s="240" customFormat="1" ht="26.25" customHeight="1" x14ac:dyDescent="0.15">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464</v>
      </c>
      <c r="AB123" s="820"/>
      <c r="AC123" s="820"/>
      <c r="AD123" s="820"/>
      <c r="AE123" s="821"/>
      <c r="AF123" s="822" t="s">
        <v>463</v>
      </c>
      <c r="AG123" s="820"/>
      <c r="AH123" s="820"/>
      <c r="AI123" s="820"/>
      <c r="AJ123" s="821"/>
      <c r="AK123" s="822" t="s">
        <v>464</v>
      </c>
      <c r="AL123" s="820"/>
      <c r="AM123" s="820"/>
      <c r="AN123" s="820"/>
      <c r="AO123" s="821"/>
      <c r="AP123" s="867" t="s">
        <v>132</v>
      </c>
      <c r="AQ123" s="868"/>
      <c r="AR123" s="868"/>
      <c r="AS123" s="868"/>
      <c r="AT123" s="869"/>
      <c r="AU123" s="932"/>
      <c r="AV123" s="933"/>
      <c r="AW123" s="933"/>
      <c r="AX123" s="933"/>
      <c r="AY123" s="933"/>
      <c r="AZ123" s="271" t="s">
        <v>194</v>
      </c>
      <c r="BA123" s="271"/>
      <c r="BB123" s="271"/>
      <c r="BC123" s="271"/>
      <c r="BD123" s="271"/>
      <c r="BE123" s="271"/>
      <c r="BF123" s="271"/>
      <c r="BG123" s="271"/>
      <c r="BH123" s="271"/>
      <c r="BI123" s="271"/>
      <c r="BJ123" s="271"/>
      <c r="BK123" s="271"/>
      <c r="BL123" s="271"/>
      <c r="BM123" s="271"/>
      <c r="BN123" s="271"/>
      <c r="BO123" s="920" t="s">
        <v>478</v>
      </c>
      <c r="BP123" s="921"/>
      <c r="BQ123" s="875">
        <v>14881678</v>
      </c>
      <c r="BR123" s="876"/>
      <c r="BS123" s="876"/>
      <c r="BT123" s="876"/>
      <c r="BU123" s="876"/>
      <c r="BV123" s="876">
        <v>14881384</v>
      </c>
      <c r="BW123" s="876"/>
      <c r="BX123" s="876"/>
      <c r="BY123" s="876"/>
      <c r="BZ123" s="876"/>
      <c r="CA123" s="876">
        <v>14125696</v>
      </c>
      <c r="CB123" s="876"/>
      <c r="CC123" s="876"/>
      <c r="CD123" s="876"/>
      <c r="CE123" s="876"/>
      <c r="CF123" s="786"/>
      <c r="CG123" s="787"/>
      <c r="CH123" s="787"/>
      <c r="CI123" s="787"/>
      <c r="CJ123" s="877"/>
      <c r="CK123" s="912"/>
      <c r="CL123" s="898"/>
      <c r="CM123" s="898"/>
      <c r="CN123" s="898"/>
      <c r="CO123" s="899"/>
      <c r="CP123" s="878" t="s">
        <v>479</v>
      </c>
      <c r="CQ123" s="879"/>
      <c r="CR123" s="879"/>
      <c r="CS123" s="879"/>
      <c r="CT123" s="879"/>
      <c r="CU123" s="879"/>
      <c r="CV123" s="879"/>
      <c r="CW123" s="879"/>
      <c r="CX123" s="879"/>
      <c r="CY123" s="879"/>
      <c r="CZ123" s="879"/>
      <c r="DA123" s="879"/>
      <c r="DB123" s="879"/>
      <c r="DC123" s="879"/>
      <c r="DD123" s="879"/>
      <c r="DE123" s="879"/>
      <c r="DF123" s="880"/>
      <c r="DG123" s="819" t="s">
        <v>132</v>
      </c>
      <c r="DH123" s="820"/>
      <c r="DI123" s="820"/>
      <c r="DJ123" s="820"/>
      <c r="DK123" s="821"/>
      <c r="DL123" s="822" t="s">
        <v>132</v>
      </c>
      <c r="DM123" s="820"/>
      <c r="DN123" s="820"/>
      <c r="DO123" s="820"/>
      <c r="DP123" s="821"/>
      <c r="DQ123" s="822" t="s">
        <v>132</v>
      </c>
      <c r="DR123" s="820"/>
      <c r="DS123" s="820"/>
      <c r="DT123" s="820"/>
      <c r="DU123" s="821"/>
      <c r="DV123" s="867" t="s">
        <v>463</v>
      </c>
      <c r="DW123" s="868"/>
      <c r="DX123" s="868"/>
      <c r="DY123" s="868"/>
      <c r="DZ123" s="869"/>
    </row>
    <row r="124" spans="1:130" s="240" customFormat="1" ht="26.25" customHeight="1" thickBot="1" x14ac:dyDescent="0.2">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464</v>
      </c>
      <c r="AB124" s="820"/>
      <c r="AC124" s="820"/>
      <c r="AD124" s="820"/>
      <c r="AE124" s="821"/>
      <c r="AF124" s="822" t="s">
        <v>464</v>
      </c>
      <c r="AG124" s="820"/>
      <c r="AH124" s="820"/>
      <c r="AI124" s="820"/>
      <c r="AJ124" s="821"/>
      <c r="AK124" s="822" t="s">
        <v>132</v>
      </c>
      <c r="AL124" s="820"/>
      <c r="AM124" s="820"/>
      <c r="AN124" s="820"/>
      <c r="AO124" s="821"/>
      <c r="AP124" s="867" t="s">
        <v>132</v>
      </c>
      <c r="AQ124" s="868"/>
      <c r="AR124" s="868"/>
      <c r="AS124" s="868"/>
      <c r="AT124" s="869"/>
      <c r="AU124" s="870" t="s">
        <v>480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27.7</v>
      </c>
      <c r="BR124" s="874"/>
      <c r="BS124" s="874"/>
      <c r="BT124" s="874"/>
      <c r="BU124" s="874"/>
      <c r="BV124" s="874">
        <v>25.9</v>
      </c>
      <c r="BW124" s="874"/>
      <c r="BX124" s="874"/>
      <c r="BY124" s="874"/>
      <c r="BZ124" s="874"/>
      <c r="CA124" s="874">
        <v>35.5</v>
      </c>
      <c r="CB124" s="874"/>
      <c r="CC124" s="874"/>
      <c r="CD124" s="874"/>
      <c r="CE124" s="874"/>
      <c r="CF124" s="764"/>
      <c r="CG124" s="765"/>
      <c r="CH124" s="765"/>
      <c r="CI124" s="765"/>
      <c r="CJ124" s="905"/>
      <c r="CK124" s="913"/>
      <c r="CL124" s="913"/>
      <c r="CM124" s="913"/>
      <c r="CN124" s="913"/>
      <c r="CO124" s="914"/>
      <c r="CP124" s="878" t="s">
        <v>481</v>
      </c>
      <c r="CQ124" s="879"/>
      <c r="CR124" s="879"/>
      <c r="CS124" s="879"/>
      <c r="CT124" s="879"/>
      <c r="CU124" s="879"/>
      <c r="CV124" s="879"/>
      <c r="CW124" s="879"/>
      <c r="CX124" s="879"/>
      <c r="CY124" s="879"/>
      <c r="CZ124" s="879"/>
      <c r="DA124" s="879"/>
      <c r="DB124" s="879"/>
      <c r="DC124" s="879"/>
      <c r="DD124" s="879"/>
      <c r="DE124" s="879"/>
      <c r="DF124" s="880"/>
      <c r="DG124" s="802" t="s">
        <v>132</v>
      </c>
      <c r="DH124" s="803"/>
      <c r="DI124" s="803"/>
      <c r="DJ124" s="803"/>
      <c r="DK124" s="804"/>
      <c r="DL124" s="805" t="s">
        <v>132</v>
      </c>
      <c r="DM124" s="803"/>
      <c r="DN124" s="803"/>
      <c r="DO124" s="803"/>
      <c r="DP124" s="804"/>
      <c r="DQ124" s="805" t="s">
        <v>132</v>
      </c>
      <c r="DR124" s="803"/>
      <c r="DS124" s="803"/>
      <c r="DT124" s="803"/>
      <c r="DU124" s="804"/>
      <c r="DV124" s="891" t="s">
        <v>132</v>
      </c>
      <c r="DW124" s="892"/>
      <c r="DX124" s="892"/>
      <c r="DY124" s="892"/>
      <c r="DZ124" s="893"/>
    </row>
    <row r="125" spans="1:130" s="240" customFormat="1" ht="26.25" customHeight="1" x14ac:dyDescent="0.15">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464</v>
      </c>
      <c r="AB125" s="820"/>
      <c r="AC125" s="820"/>
      <c r="AD125" s="820"/>
      <c r="AE125" s="821"/>
      <c r="AF125" s="822" t="s">
        <v>132</v>
      </c>
      <c r="AG125" s="820"/>
      <c r="AH125" s="820"/>
      <c r="AI125" s="820"/>
      <c r="AJ125" s="821"/>
      <c r="AK125" s="822" t="s">
        <v>463</v>
      </c>
      <c r="AL125" s="820"/>
      <c r="AM125" s="820"/>
      <c r="AN125" s="820"/>
      <c r="AO125" s="821"/>
      <c r="AP125" s="867" t="s">
        <v>132</v>
      </c>
      <c r="AQ125" s="868"/>
      <c r="AR125" s="868"/>
      <c r="AS125" s="868"/>
      <c r="AT125" s="869"/>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894" t="s">
        <v>482</v>
      </c>
      <c r="CL125" s="895"/>
      <c r="CM125" s="895"/>
      <c r="CN125" s="895"/>
      <c r="CO125" s="896"/>
      <c r="CP125" s="903" t="s">
        <v>483</v>
      </c>
      <c r="CQ125" s="848"/>
      <c r="CR125" s="848"/>
      <c r="CS125" s="848"/>
      <c r="CT125" s="848"/>
      <c r="CU125" s="848"/>
      <c r="CV125" s="848"/>
      <c r="CW125" s="848"/>
      <c r="CX125" s="848"/>
      <c r="CY125" s="848"/>
      <c r="CZ125" s="848"/>
      <c r="DA125" s="848"/>
      <c r="DB125" s="848"/>
      <c r="DC125" s="848"/>
      <c r="DD125" s="848"/>
      <c r="DE125" s="848"/>
      <c r="DF125" s="849"/>
      <c r="DG125" s="904" t="s">
        <v>463</v>
      </c>
      <c r="DH125" s="885"/>
      <c r="DI125" s="885"/>
      <c r="DJ125" s="885"/>
      <c r="DK125" s="885"/>
      <c r="DL125" s="885" t="s">
        <v>463</v>
      </c>
      <c r="DM125" s="885"/>
      <c r="DN125" s="885"/>
      <c r="DO125" s="885"/>
      <c r="DP125" s="885"/>
      <c r="DQ125" s="885" t="s">
        <v>132</v>
      </c>
      <c r="DR125" s="885"/>
      <c r="DS125" s="885"/>
      <c r="DT125" s="885"/>
      <c r="DU125" s="885"/>
      <c r="DV125" s="886" t="s">
        <v>132</v>
      </c>
      <c r="DW125" s="886"/>
      <c r="DX125" s="886"/>
      <c r="DY125" s="886"/>
      <c r="DZ125" s="887"/>
    </row>
    <row r="126" spans="1:130" s="240"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132</v>
      </c>
      <c r="AB126" s="820"/>
      <c r="AC126" s="820"/>
      <c r="AD126" s="820"/>
      <c r="AE126" s="821"/>
      <c r="AF126" s="822" t="s">
        <v>463</v>
      </c>
      <c r="AG126" s="820"/>
      <c r="AH126" s="820"/>
      <c r="AI126" s="820"/>
      <c r="AJ126" s="821"/>
      <c r="AK126" s="822" t="s">
        <v>132</v>
      </c>
      <c r="AL126" s="820"/>
      <c r="AM126" s="820"/>
      <c r="AN126" s="820"/>
      <c r="AO126" s="821"/>
      <c r="AP126" s="867" t="s">
        <v>132</v>
      </c>
      <c r="AQ126" s="868"/>
      <c r="AR126" s="868"/>
      <c r="AS126" s="868"/>
      <c r="AT126" s="869"/>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897"/>
      <c r="CL126" s="898"/>
      <c r="CM126" s="898"/>
      <c r="CN126" s="898"/>
      <c r="CO126" s="899"/>
      <c r="CP126" s="855" t="s">
        <v>484</v>
      </c>
      <c r="CQ126" s="790"/>
      <c r="CR126" s="790"/>
      <c r="CS126" s="790"/>
      <c r="CT126" s="790"/>
      <c r="CU126" s="790"/>
      <c r="CV126" s="790"/>
      <c r="CW126" s="790"/>
      <c r="CX126" s="790"/>
      <c r="CY126" s="790"/>
      <c r="CZ126" s="790"/>
      <c r="DA126" s="790"/>
      <c r="DB126" s="790"/>
      <c r="DC126" s="790"/>
      <c r="DD126" s="790"/>
      <c r="DE126" s="790"/>
      <c r="DF126" s="791"/>
      <c r="DG126" s="856" t="s">
        <v>464</v>
      </c>
      <c r="DH126" s="857"/>
      <c r="DI126" s="857"/>
      <c r="DJ126" s="857"/>
      <c r="DK126" s="857"/>
      <c r="DL126" s="857" t="s">
        <v>463</v>
      </c>
      <c r="DM126" s="857"/>
      <c r="DN126" s="857"/>
      <c r="DO126" s="857"/>
      <c r="DP126" s="857"/>
      <c r="DQ126" s="857" t="s">
        <v>132</v>
      </c>
      <c r="DR126" s="857"/>
      <c r="DS126" s="857"/>
      <c r="DT126" s="857"/>
      <c r="DU126" s="857"/>
      <c r="DV126" s="834" t="s">
        <v>463</v>
      </c>
      <c r="DW126" s="834"/>
      <c r="DX126" s="834"/>
      <c r="DY126" s="834"/>
      <c r="DZ126" s="835"/>
    </row>
    <row r="127" spans="1:130" s="240" customFormat="1" ht="26.25" customHeight="1" x14ac:dyDescent="0.15">
      <c r="A127" s="862"/>
      <c r="B127" s="863"/>
      <c r="C127" s="881" t="s">
        <v>485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132</v>
      </c>
      <c r="AB127" s="820"/>
      <c r="AC127" s="820"/>
      <c r="AD127" s="820"/>
      <c r="AE127" s="821"/>
      <c r="AF127" s="822" t="s">
        <v>463</v>
      </c>
      <c r="AG127" s="820"/>
      <c r="AH127" s="820"/>
      <c r="AI127" s="820"/>
      <c r="AJ127" s="821"/>
      <c r="AK127" s="822" t="s">
        <v>463</v>
      </c>
      <c r="AL127" s="820"/>
      <c r="AM127" s="820"/>
      <c r="AN127" s="820"/>
      <c r="AO127" s="821"/>
      <c r="AP127" s="867" t="s">
        <v>463</v>
      </c>
      <c r="AQ127" s="868"/>
      <c r="AR127" s="868"/>
      <c r="AS127" s="868"/>
      <c r="AT127" s="869"/>
      <c r="AU127" s="276"/>
      <c r="AV127" s="276"/>
      <c r="AW127" s="276"/>
      <c r="AX127" s="884" t="s">
        <v>486</v>
      </c>
      <c r="AY127" s="852"/>
      <c r="AZ127" s="852"/>
      <c r="BA127" s="852"/>
      <c r="BB127" s="852"/>
      <c r="BC127" s="852"/>
      <c r="BD127" s="852"/>
      <c r="BE127" s="853"/>
      <c r="BF127" s="851" t="s">
        <v>487</v>
      </c>
      <c r="BG127" s="852"/>
      <c r="BH127" s="852"/>
      <c r="BI127" s="852"/>
      <c r="BJ127" s="852"/>
      <c r="BK127" s="852"/>
      <c r="BL127" s="853"/>
      <c r="BM127" s="851" t="s">
        <v>488</v>
      </c>
      <c r="BN127" s="852"/>
      <c r="BO127" s="852"/>
      <c r="BP127" s="852"/>
      <c r="BQ127" s="852"/>
      <c r="BR127" s="852"/>
      <c r="BS127" s="853"/>
      <c r="BT127" s="851" t="s">
        <v>489</v>
      </c>
      <c r="BU127" s="852"/>
      <c r="BV127" s="852"/>
      <c r="BW127" s="852"/>
      <c r="BX127" s="852"/>
      <c r="BY127" s="852"/>
      <c r="BZ127" s="854"/>
      <c r="CA127" s="276"/>
      <c r="CB127" s="276"/>
      <c r="CC127" s="276"/>
      <c r="CD127" s="277"/>
      <c r="CE127" s="277"/>
      <c r="CF127" s="277"/>
      <c r="CG127" s="274"/>
      <c r="CH127" s="274"/>
      <c r="CI127" s="274"/>
      <c r="CJ127" s="275"/>
      <c r="CK127" s="897"/>
      <c r="CL127" s="898"/>
      <c r="CM127" s="898"/>
      <c r="CN127" s="898"/>
      <c r="CO127" s="899"/>
      <c r="CP127" s="855" t="s">
        <v>490</v>
      </c>
      <c r="CQ127" s="790"/>
      <c r="CR127" s="790"/>
      <c r="CS127" s="790"/>
      <c r="CT127" s="790"/>
      <c r="CU127" s="790"/>
      <c r="CV127" s="790"/>
      <c r="CW127" s="790"/>
      <c r="CX127" s="790"/>
      <c r="CY127" s="790"/>
      <c r="CZ127" s="790"/>
      <c r="DA127" s="790"/>
      <c r="DB127" s="790"/>
      <c r="DC127" s="790"/>
      <c r="DD127" s="790"/>
      <c r="DE127" s="790"/>
      <c r="DF127" s="791"/>
      <c r="DG127" s="856" t="s">
        <v>463</v>
      </c>
      <c r="DH127" s="857"/>
      <c r="DI127" s="857"/>
      <c r="DJ127" s="857"/>
      <c r="DK127" s="857"/>
      <c r="DL127" s="857" t="s">
        <v>463</v>
      </c>
      <c r="DM127" s="857"/>
      <c r="DN127" s="857"/>
      <c r="DO127" s="857"/>
      <c r="DP127" s="857"/>
      <c r="DQ127" s="857" t="s">
        <v>132</v>
      </c>
      <c r="DR127" s="857"/>
      <c r="DS127" s="857"/>
      <c r="DT127" s="857"/>
      <c r="DU127" s="857"/>
      <c r="DV127" s="834" t="s">
        <v>464</v>
      </c>
      <c r="DW127" s="834"/>
      <c r="DX127" s="834"/>
      <c r="DY127" s="834"/>
      <c r="DZ127" s="835"/>
    </row>
    <row r="128" spans="1:130" s="240" customFormat="1" ht="26.25" customHeight="1" thickBot="1" x14ac:dyDescent="0.2">
      <c r="A128" s="836" t="s">
        <v>491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492</v>
      </c>
      <c r="X128" s="838"/>
      <c r="Y128" s="838"/>
      <c r="Z128" s="839"/>
      <c r="AA128" s="840">
        <v>121871</v>
      </c>
      <c r="AB128" s="841"/>
      <c r="AC128" s="841"/>
      <c r="AD128" s="841"/>
      <c r="AE128" s="842"/>
      <c r="AF128" s="843">
        <v>132643</v>
      </c>
      <c r="AG128" s="841"/>
      <c r="AH128" s="841"/>
      <c r="AI128" s="841"/>
      <c r="AJ128" s="842"/>
      <c r="AK128" s="843">
        <v>136038</v>
      </c>
      <c r="AL128" s="841"/>
      <c r="AM128" s="841"/>
      <c r="AN128" s="841"/>
      <c r="AO128" s="842"/>
      <c r="AP128" s="844"/>
      <c r="AQ128" s="845"/>
      <c r="AR128" s="845"/>
      <c r="AS128" s="845"/>
      <c r="AT128" s="846"/>
      <c r="AU128" s="276"/>
      <c r="AV128" s="276"/>
      <c r="AW128" s="276"/>
      <c r="AX128" s="847" t="s">
        <v>493</v>
      </c>
      <c r="AY128" s="848"/>
      <c r="AZ128" s="848"/>
      <c r="BA128" s="848"/>
      <c r="BB128" s="848"/>
      <c r="BC128" s="848"/>
      <c r="BD128" s="848"/>
      <c r="BE128" s="849"/>
      <c r="BF128" s="826" t="s">
        <v>463</v>
      </c>
      <c r="BG128" s="827"/>
      <c r="BH128" s="827"/>
      <c r="BI128" s="827"/>
      <c r="BJ128" s="827"/>
      <c r="BK128" s="827"/>
      <c r="BL128" s="850"/>
      <c r="BM128" s="826">
        <v>13.83</v>
      </c>
      <c r="BN128" s="827"/>
      <c r="BO128" s="827"/>
      <c r="BP128" s="827"/>
      <c r="BQ128" s="827"/>
      <c r="BR128" s="827"/>
      <c r="BS128" s="850"/>
      <c r="BT128" s="826">
        <v>20</v>
      </c>
      <c r="BU128" s="827"/>
      <c r="BV128" s="827"/>
      <c r="BW128" s="827"/>
      <c r="BX128" s="827"/>
      <c r="BY128" s="827"/>
      <c r="BZ128" s="828"/>
      <c r="CA128" s="277"/>
      <c r="CB128" s="277"/>
      <c r="CC128" s="277"/>
      <c r="CD128" s="277"/>
      <c r="CE128" s="277"/>
      <c r="CF128" s="277"/>
      <c r="CG128" s="274"/>
      <c r="CH128" s="274"/>
      <c r="CI128" s="274"/>
      <c r="CJ128" s="275"/>
      <c r="CK128" s="900"/>
      <c r="CL128" s="901"/>
      <c r="CM128" s="901"/>
      <c r="CN128" s="901"/>
      <c r="CO128" s="902"/>
      <c r="CP128" s="829" t="s">
        <v>494</v>
      </c>
      <c r="CQ128" s="768"/>
      <c r="CR128" s="768"/>
      <c r="CS128" s="768"/>
      <c r="CT128" s="768"/>
      <c r="CU128" s="768"/>
      <c r="CV128" s="768"/>
      <c r="CW128" s="768"/>
      <c r="CX128" s="768"/>
      <c r="CY128" s="768"/>
      <c r="CZ128" s="768"/>
      <c r="DA128" s="768"/>
      <c r="DB128" s="768"/>
      <c r="DC128" s="768"/>
      <c r="DD128" s="768"/>
      <c r="DE128" s="768"/>
      <c r="DF128" s="769"/>
      <c r="DG128" s="830" t="s">
        <v>132</v>
      </c>
      <c r="DH128" s="831"/>
      <c r="DI128" s="831"/>
      <c r="DJ128" s="831"/>
      <c r="DK128" s="831"/>
      <c r="DL128" s="831" t="s">
        <v>132</v>
      </c>
      <c r="DM128" s="831"/>
      <c r="DN128" s="831"/>
      <c r="DO128" s="831"/>
      <c r="DP128" s="831"/>
      <c r="DQ128" s="831" t="s">
        <v>132</v>
      </c>
      <c r="DR128" s="831"/>
      <c r="DS128" s="831"/>
      <c r="DT128" s="831"/>
      <c r="DU128" s="831"/>
      <c r="DV128" s="832" t="s">
        <v>464</v>
      </c>
      <c r="DW128" s="832"/>
      <c r="DX128" s="832"/>
      <c r="DY128" s="832"/>
      <c r="DZ128" s="833"/>
    </row>
    <row r="129" spans="1:131" s="240"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495</v>
      </c>
      <c r="X129" s="817"/>
      <c r="Y129" s="817"/>
      <c r="Z129" s="818"/>
      <c r="AA129" s="819">
        <v>7569249</v>
      </c>
      <c r="AB129" s="820"/>
      <c r="AC129" s="820"/>
      <c r="AD129" s="820"/>
      <c r="AE129" s="821"/>
      <c r="AF129" s="822">
        <v>7644084</v>
      </c>
      <c r="AG129" s="820"/>
      <c r="AH129" s="820"/>
      <c r="AI129" s="820"/>
      <c r="AJ129" s="821"/>
      <c r="AK129" s="822">
        <v>7713474</v>
      </c>
      <c r="AL129" s="820"/>
      <c r="AM129" s="820"/>
      <c r="AN129" s="820"/>
      <c r="AO129" s="821"/>
      <c r="AP129" s="823"/>
      <c r="AQ129" s="824"/>
      <c r="AR129" s="824"/>
      <c r="AS129" s="824"/>
      <c r="AT129" s="825"/>
      <c r="AU129" s="278"/>
      <c r="AV129" s="278"/>
      <c r="AW129" s="278"/>
      <c r="AX129" s="789" t="s">
        <v>496</v>
      </c>
      <c r="AY129" s="790"/>
      <c r="AZ129" s="790"/>
      <c r="BA129" s="790"/>
      <c r="BB129" s="790"/>
      <c r="BC129" s="790"/>
      <c r="BD129" s="790"/>
      <c r="BE129" s="791"/>
      <c r="BF129" s="809" t="s">
        <v>463</v>
      </c>
      <c r="BG129" s="810"/>
      <c r="BH129" s="810"/>
      <c r="BI129" s="810"/>
      <c r="BJ129" s="810"/>
      <c r="BK129" s="810"/>
      <c r="BL129" s="811"/>
      <c r="BM129" s="809">
        <v>18.829999999999998</v>
      </c>
      <c r="BN129" s="810"/>
      <c r="BO129" s="810"/>
      <c r="BP129" s="810"/>
      <c r="BQ129" s="810"/>
      <c r="BR129" s="810"/>
      <c r="BS129" s="811"/>
      <c r="BT129" s="809">
        <v>30</v>
      </c>
      <c r="BU129" s="812"/>
      <c r="BV129" s="812"/>
      <c r="BW129" s="812"/>
      <c r="BX129" s="812"/>
      <c r="BY129" s="812"/>
      <c r="BZ129" s="813"/>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14" t="s">
        <v>497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498</v>
      </c>
      <c r="X130" s="817"/>
      <c r="Y130" s="817"/>
      <c r="Z130" s="818"/>
      <c r="AA130" s="819">
        <v>880426</v>
      </c>
      <c r="AB130" s="820"/>
      <c r="AC130" s="820"/>
      <c r="AD130" s="820"/>
      <c r="AE130" s="821"/>
      <c r="AF130" s="822">
        <v>909469</v>
      </c>
      <c r="AG130" s="820"/>
      <c r="AH130" s="820"/>
      <c r="AI130" s="820"/>
      <c r="AJ130" s="821"/>
      <c r="AK130" s="822">
        <v>913193</v>
      </c>
      <c r="AL130" s="820"/>
      <c r="AM130" s="820"/>
      <c r="AN130" s="820"/>
      <c r="AO130" s="821"/>
      <c r="AP130" s="823"/>
      <c r="AQ130" s="824"/>
      <c r="AR130" s="824"/>
      <c r="AS130" s="824"/>
      <c r="AT130" s="825"/>
      <c r="AU130" s="278"/>
      <c r="AV130" s="278"/>
      <c r="AW130" s="278"/>
      <c r="AX130" s="789" t="s">
        <v>499</v>
      </c>
      <c r="AY130" s="790"/>
      <c r="AZ130" s="790"/>
      <c r="BA130" s="790"/>
      <c r="BB130" s="790"/>
      <c r="BC130" s="790"/>
      <c r="BD130" s="790"/>
      <c r="BE130" s="791"/>
      <c r="BF130" s="792">
        <v>4.7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500</v>
      </c>
      <c r="X131" s="800"/>
      <c r="Y131" s="800"/>
      <c r="Z131" s="801"/>
      <c r="AA131" s="802">
        <v>6688823</v>
      </c>
      <c r="AB131" s="803"/>
      <c r="AC131" s="803"/>
      <c r="AD131" s="803"/>
      <c r="AE131" s="804"/>
      <c r="AF131" s="805">
        <v>6734615</v>
      </c>
      <c r="AG131" s="803"/>
      <c r="AH131" s="803"/>
      <c r="AI131" s="803"/>
      <c r="AJ131" s="804"/>
      <c r="AK131" s="805">
        <v>6800281</v>
      </c>
      <c r="AL131" s="803"/>
      <c r="AM131" s="803"/>
      <c r="AN131" s="803"/>
      <c r="AO131" s="804"/>
      <c r="AP131" s="806"/>
      <c r="AQ131" s="807"/>
      <c r="AR131" s="807"/>
      <c r="AS131" s="807"/>
      <c r="AT131" s="808"/>
      <c r="AU131" s="278"/>
      <c r="AV131" s="278"/>
      <c r="AW131" s="278"/>
      <c r="AX131" s="767" t="s">
        <v>501</v>
      </c>
      <c r="AY131" s="768"/>
      <c r="AZ131" s="768"/>
      <c r="BA131" s="768"/>
      <c r="BB131" s="768"/>
      <c r="BC131" s="768"/>
      <c r="BD131" s="768"/>
      <c r="BE131" s="769"/>
      <c r="BF131" s="770">
        <v>35.5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776" t="s">
        <v>502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503</v>
      </c>
      <c r="W132" s="780"/>
      <c r="X132" s="780"/>
      <c r="Y132" s="780"/>
      <c r="Z132" s="781"/>
      <c r="AA132" s="782">
        <v>3.8208515909999998</v>
      </c>
      <c r="AB132" s="783"/>
      <c r="AC132" s="783"/>
      <c r="AD132" s="783"/>
      <c r="AE132" s="784"/>
      <c r="AF132" s="785">
        <v>4.9068283780000002</v>
      </c>
      <c r="AG132" s="783"/>
      <c r="AH132" s="783"/>
      <c r="AI132" s="783"/>
      <c r="AJ132" s="784"/>
      <c r="AK132" s="785">
        <v>5.6569431320000003</v>
      </c>
      <c r="AL132" s="783"/>
      <c r="AM132" s="783"/>
      <c r="AN132" s="783"/>
      <c r="AO132" s="784"/>
      <c r="AP132" s="786"/>
      <c r="AQ132" s="787"/>
      <c r="AR132" s="787"/>
      <c r="AS132" s="787"/>
      <c r="AT132" s="788"/>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504</v>
      </c>
      <c r="W133" s="759"/>
      <c r="X133" s="759"/>
      <c r="Y133" s="759"/>
      <c r="Z133" s="760"/>
      <c r="AA133" s="761">
        <v>4.8</v>
      </c>
      <c r="AB133" s="762"/>
      <c r="AC133" s="762"/>
      <c r="AD133" s="762"/>
      <c r="AE133" s="763"/>
      <c r="AF133" s="761">
        <v>4.5</v>
      </c>
      <c r="AG133" s="762"/>
      <c r="AH133" s="762"/>
      <c r="AI133" s="762"/>
      <c r="AJ133" s="763"/>
      <c r="AK133" s="761">
        <v>4.7</v>
      </c>
      <c r="AL133" s="762"/>
      <c r="AM133" s="762"/>
      <c r="AN133" s="762"/>
      <c r="AO133" s="763"/>
      <c r="AP133" s="764"/>
      <c r="AQ133" s="765"/>
      <c r="AR133" s="765"/>
      <c r="AS133" s="765"/>
      <c r="AT133" s="766"/>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2ElqGXWyqiSE1TcNkfX2nVBWSKwMthA0jrsrhLYBGSFw68dXbuS2fkbpcP4k3i8+/AvVKdihJ6+myI+oRPVwpQ==" saltValue="AhaaJQ/NM8S2RBl2pdEW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505</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a14wxlQd87JNHJaAPwX0eDfCIiQeihSc6/f9G7nsWhjRWE6qZapQ+xuvvZzs5ROXme1yJHXHzHLsK82xD9s8w==" saltValue="p1pwZsH2kmVKXVJIOF7D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wNuyTL3eIveSmU6LtYV0WAhpMvnzs9XJ+XhtDktzZtbfcAUbBVqPTKU714XvEt5YmisXW+QdUASHncTrhoUew==" saltValue="mSAszNhdVwveeGLUGxeY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6" customWidth="1"/>
    <col min="37" max="44" width="17" style="286" customWidth="1"/>
    <col min="45" max="45" width="6.125" style="293" customWidth="1"/>
    <col min="46" max="46" width="3" style="291" customWidth="1"/>
    <col min="47" max="47" width="19.125" style="286" hidden="1" customWidth="1"/>
    <col min="48" max="52" width="12.625" style="286" hidden="1" customWidth="1"/>
    <col min="53" max="16384" width="8.6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506</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507</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174" t="s">
        <v>508</v>
      </c>
      <c r="AP7" s="297"/>
      <c r="AQ7" s="298" t="s">
        <v>509</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175"/>
      <c r="AP8" s="303" t="s">
        <v>510</v>
      </c>
      <c r="AQ8" s="304" t="s">
        <v>511</v>
      </c>
      <c r="AR8" s="305" t="s">
        <v>512</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188" t="s">
        <v>513</v>
      </c>
      <c r="AL9" s="1189"/>
      <c r="AM9" s="1189"/>
      <c r="AN9" s="1190"/>
      <c r="AO9" s="306">
        <v>2045713</v>
      </c>
      <c r="AP9" s="306">
        <v>54180</v>
      </c>
      <c r="AQ9" s="307">
        <v>56489</v>
      </c>
      <c r="AR9" s="308">
        <v>-4.0999999999999996</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188" t="s">
        <v>514</v>
      </c>
      <c r="AL10" s="1189"/>
      <c r="AM10" s="1189"/>
      <c r="AN10" s="1190"/>
      <c r="AO10" s="309">
        <v>22936</v>
      </c>
      <c r="AP10" s="309">
        <v>607</v>
      </c>
      <c r="AQ10" s="310">
        <v>5759</v>
      </c>
      <c r="AR10" s="311">
        <v>-89.5</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188" t="s">
        <v>515</v>
      </c>
      <c r="AL11" s="1189"/>
      <c r="AM11" s="1189"/>
      <c r="AN11" s="1190"/>
      <c r="AO11" s="309">
        <v>375522</v>
      </c>
      <c r="AP11" s="309">
        <v>9945</v>
      </c>
      <c r="AQ11" s="310">
        <v>8418</v>
      </c>
      <c r="AR11" s="311">
        <v>18.100000000000001</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188" t="s">
        <v>516</v>
      </c>
      <c r="AL12" s="1189"/>
      <c r="AM12" s="1189"/>
      <c r="AN12" s="1190"/>
      <c r="AO12" s="309" t="s">
        <v>517</v>
      </c>
      <c r="AP12" s="309" t="s">
        <v>517</v>
      </c>
      <c r="AQ12" s="310">
        <v>199</v>
      </c>
      <c r="AR12" s="311" t="s">
        <v>517</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188" t="s">
        <v>518</v>
      </c>
      <c r="AL13" s="1189"/>
      <c r="AM13" s="1189"/>
      <c r="AN13" s="1190"/>
      <c r="AO13" s="309" t="s">
        <v>517</v>
      </c>
      <c r="AP13" s="309" t="s">
        <v>517</v>
      </c>
      <c r="AQ13" s="310">
        <v>11</v>
      </c>
      <c r="AR13" s="311" t="s">
        <v>517</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188" t="s">
        <v>519</v>
      </c>
      <c r="AL14" s="1189"/>
      <c r="AM14" s="1189"/>
      <c r="AN14" s="1190"/>
      <c r="AO14" s="309">
        <v>95147</v>
      </c>
      <c r="AP14" s="309">
        <v>2520</v>
      </c>
      <c r="AQ14" s="310">
        <v>2749</v>
      </c>
      <c r="AR14" s="311">
        <v>-8.3000000000000007</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188" t="s">
        <v>520</v>
      </c>
      <c r="AL15" s="1189"/>
      <c r="AM15" s="1189"/>
      <c r="AN15" s="1190"/>
      <c r="AO15" s="309">
        <v>28447</v>
      </c>
      <c r="AP15" s="309">
        <v>753</v>
      </c>
      <c r="AQ15" s="310">
        <v>1213</v>
      </c>
      <c r="AR15" s="311">
        <v>-37.9</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191" t="s">
        <v>521</v>
      </c>
      <c r="AL16" s="1192"/>
      <c r="AM16" s="1192"/>
      <c r="AN16" s="1193"/>
      <c r="AO16" s="309">
        <v>-126647</v>
      </c>
      <c r="AP16" s="309">
        <v>-3354</v>
      </c>
      <c r="AQ16" s="310">
        <v>-4842</v>
      </c>
      <c r="AR16" s="311">
        <v>-30.7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191" t="s">
        <v>194</v>
      </c>
      <c r="AL17" s="1192"/>
      <c r="AM17" s="1192"/>
      <c r="AN17" s="1193"/>
      <c r="AO17" s="309">
        <v>2441118</v>
      </c>
      <c r="AP17" s="309">
        <v>64652</v>
      </c>
      <c r="AQ17" s="310">
        <v>69997</v>
      </c>
      <c r="AR17" s="311">
        <v>-7.6</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522</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523</v>
      </c>
      <c r="AP20" s="317" t="s">
        <v>524</v>
      </c>
      <c r="AQ20" s="318" t="s">
        <v>525</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185" t="s">
        <v>526</v>
      </c>
      <c r="AL21" s="1186"/>
      <c r="AM21" s="1186"/>
      <c r="AN21" s="1187"/>
      <c r="AO21" s="321">
        <v>6.36</v>
      </c>
      <c r="AP21" s="322">
        <v>6.51</v>
      </c>
      <c r="AQ21" s="323">
        <v>-0.15</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185" t="s">
        <v>527</v>
      </c>
      <c r="AL22" s="1186"/>
      <c r="AM22" s="1186"/>
      <c r="AN22" s="1187"/>
      <c r="AO22" s="326">
        <v>97.3</v>
      </c>
      <c r="AP22" s="327">
        <v>97.2</v>
      </c>
      <c r="AQ22" s="328">
        <v>0.1</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528</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529</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530</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174" t="s">
        <v>508</v>
      </c>
      <c r="AP30" s="297"/>
      <c r="AQ30" s="298" t="s">
        <v>509</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175"/>
      <c r="AP31" s="303" t="s">
        <v>510</v>
      </c>
      <c r="AQ31" s="304" t="s">
        <v>511</v>
      </c>
      <c r="AR31" s="305" t="s">
        <v>512</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176" t="s">
        <v>531</v>
      </c>
      <c r="AL32" s="1177"/>
      <c r="AM32" s="1177"/>
      <c r="AN32" s="1178"/>
      <c r="AO32" s="336">
        <v>984913</v>
      </c>
      <c r="AP32" s="336">
        <v>26085</v>
      </c>
      <c r="AQ32" s="337">
        <v>31531</v>
      </c>
      <c r="AR32" s="338">
        <v>-17.3</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176" t="s">
        <v>532</v>
      </c>
      <c r="AL33" s="1177"/>
      <c r="AM33" s="1177"/>
      <c r="AN33" s="1178"/>
      <c r="AO33" s="336" t="s">
        <v>517</v>
      </c>
      <c r="AP33" s="336" t="s">
        <v>517</v>
      </c>
      <c r="AQ33" s="337" t="s">
        <v>517</v>
      </c>
      <c r="AR33" s="338" t="s">
        <v>517</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176" t="s">
        <v>533</v>
      </c>
      <c r="AL34" s="1177"/>
      <c r="AM34" s="1177"/>
      <c r="AN34" s="1178"/>
      <c r="AO34" s="336" t="s">
        <v>517</v>
      </c>
      <c r="AP34" s="336" t="s">
        <v>517</v>
      </c>
      <c r="AQ34" s="337" t="s">
        <v>517</v>
      </c>
      <c r="AR34" s="338" t="s">
        <v>517</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176" t="s">
        <v>534</v>
      </c>
      <c r="AL35" s="1177"/>
      <c r="AM35" s="1177"/>
      <c r="AN35" s="1178"/>
      <c r="AO35" s="336">
        <v>341825</v>
      </c>
      <c r="AP35" s="336">
        <v>9053</v>
      </c>
      <c r="AQ35" s="337">
        <v>9647</v>
      </c>
      <c r="AR35" s="338">
        <v>-6.2</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176" t="s">
        <v>535</v>
      </c>
      <c r="AL36" s="1177"/>
      <c r="AM36" s="1177"/>
      <c r="AN36" s="1178"/>
      <c r="AO36" s="336">
        <v>40496</v>
      </c>
      <c r="AP36" s="336">
        <v>1073</v>
      </c>
      <c r="AQ36" s="337">
        <v>2316</v>
      </c>
      <c r="AR36" s="338">
        <v>-53.7</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176" t="s">
        <v>536</v>
      </c>
      <c r="AL37" s="1177"/>
      <c r="AM37" s="1177"/>
      <c r="AN37" s="1178"/>
      <c r="AO37" s="336">
        <v>66685</v>
      </c>
      <c r="AP37" s="336">
        <v>1766</v>
      </c>
      <c r="AQ37" s="337">
        <v>1006</v>
      </c>
      <c r="AR37" s="338">
        <v>75.5</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179" t="s">
        <v>537</v>
      </c>
      <c r="AL38" s="1180"/>
      <c r="AM38" s="1180"/>
      <c r="AN38" s="1181"/>
      <c r="AO38" s="339" t="s">
        <v>517</v>
      </c>
      <c r="AP38" s="339" t="s">
        <v>517</v>
      </c>
      <c r="AQ38" s="340">
        <v>1</v>
      </c>
      <c r="AR38" s="328" t="s">
        <v>517</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179" t="s">
        <v>538</v>
      </c>
      <c r="AL39" s="1180"/>
      <c r="AM39" s="1180"/>
      <c r="AN39" s="1181"/>
      <c r="AO39" s="336">
        <v>-136038</v>
      </c>
      <c r="AP39" s="336">
        <v>-3603</v>
      </c>
      <c r="AQ39" s="337">
        <v>-3160</v>
      </c>
      <c r="AR39" s="338">
        <v>14</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176" t="s">
        <v>539</v>
      </c>
      <c r="AL40" s="1177"/>
      <c r="AM40" s="1177"/>
      <c r="AN40" s="1178"/>
      <c r="AO40" s="336">
        <v>-913193</v>
      </c>
      <c r="AP40" s="336">
        <v>-24185</v>
      </c>
      <c r="AQ40" s="337">
        <v>-28415</v>
      </c>
      <c r="AR40" s="338">
        <v>-14.9</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182" t="s">
        <v>307</v>
      </c>
      <c r="AL41" s="1183"/>
      <c r="AM41" s="1183"/>
      <c r="AN41" s="1184"/>
      <c r="AO41" s="336">
        <v>384688</v>
      </c>
      <c r="AP41" s="336">
        <v>10188</v>
      </c>
      <c r="AQ41" s="337">
        <v>12925</v>
      </c>
      <c r="AR41" s="338">
        <v>-21.2</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540</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541</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542</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169" t="s">
        <v>508</v>
      </c>
      <c r="AN49" s="1171" t="s">
        <v>543</v>
      </c>
      <c r="AO49" s="1172"/>
      <c r="AP49" s="1172"/>
      <c r="AQ49" s="1172"/>
      <c r="AR49" s="1173"/>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170"/>
      <c r="AN50" s="352" t="s">
        <v>544</v>
      </c>
      <c r="AO50" s="353" t="s">
        <v>545</v>
      </c>
      <c r="AP50" s="354" t="s">
        <v>546</v>
      </c>
      <c r="AQ50" s="355" t="s">
        <v>547</v>
      </c>
      <c r="AR50" s="356" t="s">
        <v>548</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549</v>
      </c>
      <c r="AL51" s="349"/>
      <c r="AM51" s="357">
        <v>2702539</v>
      </c>
      <c r="AN51" s="358">
        <v>69963</v>
      </c>
      <c r="AO51" s="359">
        <v>21.2</v>
      </c>
      <c r="AP51" s="360">
        <v>53292</v>
      </c>
      <c r="AQ51" s="361">
        <v>0</v>
      </c>
      <c r="AR51" s="362">
        <v>21.2</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550</v>
      </c>
      <c r="AM52" s="365">
        <v>1447532</v>
      </c>
      <c r="AN52" s="366">
        <v>37474</v>
      </c>
      <c r="AO52" s="367">
        <v>182.4</v>
      </c>
      <c r="AP52" s="368">
        <v>28900</v>
      </c>
      <c r="AQ52" s="369">
        <v>18.899999999999999</v>
      </c>
      <c r="AR52" s="370">
        <v>163.5</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551</v>
      </c>
      <c r="AL53" s="349"/>
      <c r="AM53" s="357">
        <v>1467092</v>
      </c>
      <c r="AN53" s="358">
        <v>38116</v>
      </c>
      <c r="AO53" s="359">
        <v>-45.5</v>
      </c>
      <c r="AP53" s="360">
        <v>49919</v>
      </c>
      <c r="AQ53" s="361">
        <v>-6.3</v>
      </c>
      <c r="AR53" s="362">
        <v>-39.200000000000003</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550</v>
      </c>
      <c r="AM54" s="365">
        <v>1299711</v>
      </c>
      <c r="AN54" s="366">
        <v>33767</v>
      </c>
      <c r="AO54" s="367">
        <v>-9.9</v>
      </c>
      <c r="AP54" s="368">
        <v>26398</v>
      </c>
      <c r="AQ54" s="369">
        <v>-8.6999999999999993</v>
      </c>
      <c r="AR54" s="370">
        <v>-1.2</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552</v>
      </c>
      <c r="AL55" s="349"/>
      <c r="AM55" s="357">
        <v>1832722</v>
      </c>
      <c r="AN55" s="358">
        <v>47773</v>
      </c>
      <c r="AO55" s="359">
        <v>25.3</v>
      </c>
      <c r="AP55" s="360">
        <v>47738</v>
      </c>
      <c r="AQ55" s="361">
        <v>-4.4000000000000004</v>
      </c>
      <c r="AR55" s="362">
        <v>29.7</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550</v>
      </c>
      <c r="AM56" s="365">
        <v>1133775</v>
      </c>
      <c r="AN56" s="366">
        <v>29554</v>
      </c>
      <c r="AO56" s="367">
        <v>-12.5</v>
      </c>
      <c r="AP56" s="368">
        <v>24937</v>
      </c>
      <c r="AQ56" s="369">
        <v>-5.5</v>
      </c>
      <c r="AR56" s="370">
        <v>-7</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553</v>
      </c>
      <c r="AL57" s="349"/>
      <c r="AM57" s="357">
        <v>1282370</v>
      </c>
      <c r="AN57" s="358">
        <v>33709</v>
      </c>
      <c r="AO57" s="359">
        <v>-29.4</v>
      </c>
      <c r="AP57" s="360">
        <v>52191</v>
      </c>
      <c r="AQ57" s="361">
        <v>9.3000000000000007</v>
      </c>
      <c r="AR57" s="362">
        <v>-38.700000000000003</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550</v>
      </c>
      <c r="AM58" s="365">
        <v>1045065</v>
      </c>
      <c r="AN58" s="366">
        <v>27471</v>
      </c>
      <c r="AO58" s="367">
        <v>-7</v>
      </c>
      <c r="AP58" s="368">
        <v>24843</v>
      </c>
      <c r="AQ58" s="369">
        <v>-0.4</v>
      </c>
      <c r="AR58" s="370">
        <v>-6.6</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554</v>
      </c>
      <c r="AL59" s="349"/>
      <c r="AM59" s="357">
        <v>1984787</v>
      </c>
      <c r="AN59" s="358">
        <v>52566</v>
      </c>
      <c r="AO59" s="359">
        <v>55.9</v>
      </c>
      <c r="AP59" s="360">
        <v>47387</v>
      </c>
      <c r="AQ59" s="361">
        <v>-9.1999999999999993</v>
      </c>
      <c r="AR59" s="362">
        <v>65.099999999999994</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550</v>
      </c>
      <c r="AM60" s="365">
        <v>1265490</v>
      </c>
      <c r="AN60" s="366">
        <v>33516</v>
      </c>
      <c r="AO60" s="367">
        <v>22</v>
      </c>
      <c r="AP60" s="368">
        <v>24928</v>
      </c>
      <c r="AQ60" s="369">
        <v>0.3</v>
      </c>
      <c r="AR60" s="370">
        <v>21.7</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555</v>
      </c>
      <c r="AL61" s="371"/>
      <c r="AM61" s="372">
        <v>1853902</v>
      </c>
      <c r="AN61" s="373">
        <v>48425</v>
      </c>
      <c r="AO61" s="374">
        <v>5.5</v>
      </c>
      <c r="AP61" s="375">
        <v>50105</v>
      </c>
      <c r="AQ61" s="376">
        <v>-2.1</v>
      </c>
      <c r="AR61" s="362">
        <v>7.6</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550</v>
      </c>
      <c r="AM62" s="365">
        <v>1238315</v>
      </c>
      <c r="AN62" s="366">
        <v>32356</v>
      </c>
      <c r="AO62" s="367">
        <v>35</v>
      </c>
      <c r="AP62" s="368">
        <v>26001</v>
      </c>
      <c r="AQ62" s="369">
        <v>0.9</v>
      </c>
      <c r="AR62" s="370">
        <v>34.1</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JRO3Jk5g7TaMz5G2INMQ1At5s7S1nolhOyRsZA66umN9JKzd2Iv/Doc1iaua0TYbErJ+E033n7LKNZuV+fyUbg==" saltValue="zNM9fo9ydFlbJ9YpXLW4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MoIopvwcgVNMmdYEEXAegppUtMOz1Q3y1KwH7gUme5JlnTSaA0mweMtrUB8zJ4SfhYrPWahXaIvHyLoY9Yuow==" saltValue="wlZteUMd1FPofxRRlYz3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wxYLL5Ak7xeazi1Bp5Jf3VWdjNGZ/4+xSNQ8hEvmS5V/hBWG5Fz4bEpoaX33B1IM4Y02mKWoFJe8A9T/IPKZw==" saltValue="QODEaCtYGnIE26mtB5jc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4" t="s">
        <v>3</v>
      </c>
      <c r="D47" s="1194"/>
      <c r="E47" s="1195"/>
      <c r="F47" s="11">
        <v>22.38</v>
      </c>
      <c r="G47" s="12">
        <v>23.03</v>
      </c>
      <c r="H47" s="12">
        <v>22.88</v>
      </c>
      <c r="I47" s="12">
        <v>22.77</v>
      </c>
      <c r="J47" s="13">
        <v>17.18</v>
      </c>
    </row>
    <row r="48" spans="2:10" ht="57.75" customHeight="1" x14ac:dyDescent="0.15">
      <c r="B48" s="14"/>
      <c r="C48" s="1196" t="s">
        <v>4</v>
      </c>
      <c r="D48" s="1196"/>
      <c r="E48" s="1197"/>
      <c r="F48" s="15">
        <v>6.09</v>
      </c>
      <c r="G48" s="16">
        <v>7.03</v>
      </c>
      <c r="H48" s="16">
        <v>5.44</v>
      </c>
      <c r="I48" s="16">
        <v>5.69</v>
      </c>
      <c r="J48" s="17">
        <v>4.75</v>
      </c>
    </row>
    <row r="49" spans="2:10" ht="57.75" customHeight="1" thickBot="1" x14ac:dyDescent="0.2">
      <c r="B49" s="18"/>
      <c r="C49" s="1198" t="s">
        <v>5</v>
      </c>
      <c r="D49" s="1198"/>
      <c r="E49" s="1199"/>
      <c r="F49" s="19" t="s">
        <v>564</v>
      </c>
      <c r="G49" s="20">
        <v>1.87</v>
      </c>
      <c r="H49" s="20" t="s">
        <v>565</v>
      </c>
      <c r="I49" s="20">
        <v>0.42</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NOXtPA8kXIIzOenD+DLpt0vGVGQIMDzafxX2L+sVkYeEKnT+RpIJZx3RT0bnz8dufSIP1aq+Aq1Ly1FqE6KXg==" saltValue="bzh6hk6i8q1GzCQWDHA8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06" t="s">
        <v>567</v>
      </c>
      <c r="D34" s="1206"/>
      <c r="E34" s="1207"/>
      <c r="F34" s="32">
        <v>9.74</v>
      </c>
      <c r="G34" s="33">
        <v>9.6999999999999993</v>
      </c>
      <c r="H34" s="33">
        <v>9.74</v>
      </c>
      <c r="I34" s="33">
        <v>9.44</v>
      </c>
      <c r="J34" s="34">
        <v>8.84</v>
      </c>
      <c r="K34" s="22"/>
      <c r="L34" s="22"/>
      <c r="M34" s="22"/>
      <c r="N34" s="22"/>
      <c r="O34" s="22"/>
      <c r="P34" s="22"/>
    </row>
    <row r="35" spans="1:16" ht="39" customHeight="1" x14ac:dyDescent="0.15">
      <c r="A35" s="22"/>
      <c r="B35" s="35"/>
      <c r="C35" s="1200" t="s">
        <v>568</v>
      </c>
      <c r="D35" s="1201"/>
      <c r="E35" s="1202"/>
      <c r="F35" s="36">
        <v>6.09</v>
      </c>
      <c r="G35" s="37">
        <v>7.02</v>
      </c>
      <c r="H35" s="37">
        <v>5.44</v>
      </c>
      <c r="I35" s="37">
        <v>5.68</v>
      </c>
      <c r="J35" s="38">
        <v>4.74</v>
      </c>
      <c r="K35" s="22"/>
      <c r="L35" s="22"/>
      <c r="M35" s="22"/>
      <c r="N35" s="22"/>
      <c r="O35" s="22"/>
      <c r="P35" s="22"/>
    </row>
    <row r="36" spans="1:16" ht="39" customHeight="1" x14ac:dyDescent="0.15">
      <c r="A36" s="22"/>
      <c r="B36" s="35"/>
      <c r="C36" s="1200" t="s">
        <v>569</v>
      </c>
      <c r="D36" s="1201"/>
      <c r="E36" s="1202"/>
      <c r="F36" s="36">
        <v>0.33</v>
      </c>
      <c r="G36" s="37">
        <v>0.55000000000000004</v>
      </c>
      <c r="H36" s="37">
        <v>0.38</v>
      </c>
      <c r="I36" s="37">
        <v>0.26</v>
      </c>
      <c r="J36" s="38">
        <v>2.68</v>
      </c>
      <c r="K36" s="22"/>
      <c r="L36" s="22"/>
      <c r="M36" s="22"/>
      <c r="N36" s="22"/>
      <c r="O36" s="22"/>
      <c r="P36" s="22"/>
    </row>
    <row r="37" spans="1:16" ht="39" customHeight="1" x14ac:dyDescent="0.15">
      <c r="A37" s="22"/>
      <c r="B37" s="35"/>
      <c r="C37" s="1200" t="s">
        <v>570</v>
      </c>
      <c r="D37" s="1201"/>
      <c r="E37" s="1202"/>
      <c r="F37" s="36">
        <v>0.72</v>
      </c>
      <c r="G37" s="37">
        <v>2.16</v>
      </c>
      <c r="H37" s="37">
        <v>2.04</v>
      </c>
      <c r="I37" s="37">
        <v>1.58</v>
      </c>
      <c r="J37" s="38">
        <v>2.0699999999999998</v>
      </c>
      <c r="K37" s="22"/>
      <c r="L37" s="22"/>
      <c r="M37" s="22"/>
      <c r="N37" s="22"/>
      <c r="O37" s="22"/>
      <c r="P37" s="22"/>
    </row>
    <row r="38" spans="1:16" ht="39" customHeight="1" x14ac:dyDescent="0.15">
      <c r="A38" s="22"/>
      <c r="B38" s="35"/>
      <c r="C38" s="1200" t="s">
        <v>571</v>
      </c>
      <c r="D38" s="1201"/>
      <c r="E38" s="1202"/>
      <c r="F38" s="36">
        <v>1.73</v>
      </c>
      <c r="G38" s="37">
        <v>1.89</v>
      </c>
      <c r="H38" s="37">
        <v>1.95</v>
      </c>
      <c r="I38" s="37">
        <v>3.55</v>
      </c>
      <c r="J38" s="38">
        <v>1.1399999999999999</v>
      </c>
      <c r="K38" s="22"/>
      <c r="L38" s="22"/>
      <c r="M38" s="22"/>
      <c r="N38" s="22"/>
      <c r="O38" s="22"/>
      <c r="P38" s="22"/>
    </row>
    <row r="39" spans="1:16" ht="39" customHeight="1" x14ac:dyDescent="0.15">
      <c r="A39" s="22"/>
      <c r="B39" s="35"/>
      <c r="C39" s="1200" t="s">
        <v>572</v>
      </c>
      <c r="D39" s="1201"/>
      <c r="E39" s="1202"/>
      <c r="F39" s="36">
        <v>0.28999999999999998</v>
      </c>
      <c r="G39" s="37">
        <v>0.39</v>
      </c>
      <c r="H39" s="37">
        <v>0.35</v>
      </c>
      <c r="I39" s="37">
        <v>0.05</v>
      </c>
      <c r="J39" s="38">
        <v>0.32</v>
      </c>
      <c r="K39" s="22"/>
      <c r="L39" s="22"/>
      <c r="M39" s="22"/>
      <c r="N39" s="22"/>
      <c r="O39" s="22"/>
      <c r="P39" s="22"/>
    </row>
    <row r="40" spans="1:16" ht="39" customHeight="1" x14ac:dyDescent="0.15">
      <c r="A40" s="22"/>
      <c r="B40" s="35"/>
      <c r="C40" s="1200" t="s">
        <v>573</v>
      </c>
      <c r="D40" s="1201"/>
      <c r="E40" s="1202"/>
      <c r="F40" s="36">
        <v>0.14000000000000001</v>
      </c>
      <c r="G40" s="37">
        <v>0.01</v>
      </c>
      <c r="H40" s="37">
        <v>0.01</v>
      </c>
      <c r="I40" s="37">
        <v>0.02</v>
      </c>
      <c r="J40" s="38">
        <v>0.02</v>
      </c>
      <c r="K40" s="22"/>
      <c r="L40" s="22"/>
      <c r="M40" s="22"/>
      <c r="N40" s="22"/>
      <c r="O40" s="22"/>
      <c r="P40" s="22"/>
    </row>
    <row r="41" spans="1:16" ht="39" customHeight="1" x14ac:dyDescent="0.15">
      <c r="A41" s="22"/>
      <c r="B41" s="35"/>
      <c r="C41" s="1200" t="s">
        <v>574</v>
      </c>
      <c r="D41" s="1201"/>
      <c r="E41" s="1202"/>
      <c r="F41" s="36">
        <v>0</v>
      </c>
      <c r="G41" s="37">
        <v>0</v>
      </c>
      <c r="H41" s="37">
        <v>0</v>
      </c>
      <c r="I41" s="37">
        <v>0</v>
      </c>
      <c r="J41" s="38">
        <v>0</v>
      </c>
      <c r="K41" s="22"/>
      <c r="L41" s="22"/>
      <c r="M41" s="22"/>
      <c r="N41" s="22"/>
      <c r="O41" s="22"/>
      <c r="P41" s="22"/>
    </row>
    <row r="42" spans="1:16" ht="39" customHeight="1" x14ac:dyDescent="0.15">
      <c r="A42" s="22"/>
      <c r="B42" s="39"/>
      <c r="C42" s="1200" t="s">
        <v>575</v>
      </c>
      <c r="D42" s="1201"/>
      <c r="E42" s="1202"/>
      <c r="F42" s="36" t="s">
        <v>517</v>
      </c>
      <c r="G42" s="37" t="s">
        <v>517</v>
      </c>
      <c r="H42" s="37" t="s">
        <v>517</v>
      </c>
      <c r="I42" s="37" t="s">
        <v>517</v>
      </c>
      <c r="J42" s="38" t="s">
        <v>517</v>
      </c>
      <c r="K42" s="22"/>
      <c r="L42" s="22"/>
      <c r="M42" s="22"/>
      <c r="N42" s="22"/>
      <c r="O42" s="22"/>
      <c r="P42" s="22"/>
    </row>
    <row r="43" spans="1:16" ht="39" customHeight="1" thickBot="1" x14ac:dyDescent="0.2">
      <c r="A43" s="22"/>
      <c r="B43" s="40"/>
      <c r="C43" s="1203" t="s">
        <v>576</v>
      </c>
      <c r="D43" s="1204"/>
      <c r="E43" s="120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7IZMxovdifYlKO5Spr0a0dogmm7RusrzaLAFCSzkcWS2dPdwD25uQa52BaJh4el8D9Aq+4J3GLMvplOSHWHtg==" saltValue="8A78CDP58u1xavW3rEOM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1111</v>
      </c>
      <c r="L45" s="60">
        <v>939</v>
      </c>
      <c r="M45" s="60">
        <v>956</v>
      </c>
      <c r="N45" s="60">
        <v>956</v>
      </c>
      <c r="O45" s="61">
        <v>985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517</v>
      </c>
      <c r="L46" s="64" t="s">
        <v>517</v>
      </c>
      <c r="M46" s="64" t="s">
        <v>517</v>
      </c>
      <c r="N46" s="64" t="s">
        <v>517</v>
      </c>
      <c r="O46" s="65" t="s">
        <v>517</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517</v>
      </c>
      <c r="L47" s="64" t="s">
        <v>517</v>
      </c>
      <c r="M47" s="64" t="s">
        <v>517</v>
      </c>
      <c r="N47" s="64" t="s">
        <v>517</v>
      </c>
      <c r="O47" s="65" t="s">
        <v>517</v>
      </c>
      <c r="P47" s="48"/>
      <c r="Q47" s="48"/>
      <c r="R47" s="48"/>
      <c r="S47" s="48"/>
      <c r="T47" s="48"/>
      <c r="U47" s="48"/>
    </row>
    <row r="48" spans="1:21" ht="30.75" customHeight="1" x14ac:dyDescent="0.15">
      <c r="A48" s="48"/>
      <c r="B48" s="1228"/>
      <c r="C48" s="1229"/>
      <c r="D48" s="62"/>
      <c r="E48" s="1210" t="s">
        <v>15</v>
      </c>
      <c r="F48" s="1210"/>
      <c r="G48" s="1210"/>
      <c r="H48" s="1210"/>
      <c r="I48" s="1210"/>
      <c r="J48" s="1211"/>
      <c r="K48" s="63">
        <v>319</v>
      </c>
      <c r="L48" s="64">
        <v>314</v>
      </c>
      <c r="M48" s="64">
        <v>295</v>
      </c>
      <c r="N48" s="64">
        <v>318</v>
      </c>
      <c r="O48" s="65">
        <v>342</v>
      </c>
      <c r="P48" s="48"/>
      <c r="Q48" s="48"/>
      <c r="R48" s="48"/>
      <c r="S48" s="48"/>
      <c r="T48" s="48"/>
      <c r="U48" s="48"/>
    </row>
    <row r="49" spans="1:21" ht="30.75" customHeight="1" x14ac:dyDescent="0.15">
      <c r="A49" s="48"/>
      <c r="B49" s="1228"/>
      <c r="C49" s="1229"/>
      <c r="D49" s="62"/>
      <c r="E49" s="1210" t="s">
        <v>16</v>
      </c>
      <c r="F49" s="1210"/>
      <c r="G49" s="1210"/>
      <c r="H49" s="1210"/>
      <c r="I49" s="1210"/>
      <c r="J49" s="1211"/>
      <c r="K49" s="63">
        <v>22</v>
      </c>
      <c r="L49" s="64">
        <v>31</v>
      </c>
      <c r="M49" s="64">
        <v>7</v>
      </c>
      <c r="N49" s="64">
        <v>32</v>
      </c>
      <c r="O49" s="65">
        <v>40</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517</v>
      </c>
      <c r="L50" s="64">
        <v>35</v>
      </c>
      <c r="M50" s="64" t="s">
        <v>517</v>
      </c>
      <c r="N50" s="64">
        <v>67</v>
      </c>
      <c r="O50" s="65">
        <v>67</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517</v>
      </c>
      <c r="L51" s="64" t="s">
        <v>517</v>
      </c>
      <c r="M51" s="64" t="s">
        <v>517</v>
      </c>
      <c r="N51" s="64" t="s">
        <v>517</v>
      </c>
      <c r="O51" s="65" t="s">
        <v>517</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1064</v>
      </c>
      <c r="L52" s="64">
        <v>989</v>
      </c>
      <c r="M52" s="64">
        <v>1002</v>
      </c>
      <c r="N52" s="64">
        <v>1042</v>
      </c>
      <c r="O52" s="65">
        <v>1049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388</v>
      </c>
      <c r="L53" s="69">
        <v>330</v>
      </c>
      <c r="M53" s="69">
        <v>256</v>
      </c>
      <c r="N53" s="69">
        <v>331</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16" t="s">
        <v>25</v>
      </c>
      <c r="C57" s="1217"/>
      <c r="D57" s="1220" t="s">
        <v>26</v>
      </c>
      <c r="E57" s="1221"/>
      <c r="F57" s="1221"/>
      <c r="G57" s="1221"/>
      <c r="H57" s="1221"/>
      <c r="I57" s="1221"/>
      <c r="J57" s="1222"/>
      <c r="K57" s="382" t="s">
        <v>517</v>
      </c>
      <c r="L57" s="383" t="s">
        <v>517</v>
      </c>
      <c r="M57" s="383" t="s">
        <v>517</v>
      </c>
      <c r="N57" s="383" t="s">
        <v>517</v>
      </c>
      <c r="O57" s="384" t="s">
        <v>517</v>
      </c>
    </row>
    <row r="58" spans="1:21" ht="31.5" customHeight="1" thickBot="1" x14ac:dyDescent="0.2">
      <c r="B58" s="1218"/>
      <c r="C58" s="1219"/>
      <c r="D58" s="1223" t="s">
        <v>27</v>
      </c>
      <c r="E58" s="1224"/>
      <c r="F58" s="1224"/>
      <c r="G58" s="1224"/>
      <c r="H58" s="1224"/>
      <c r="I58" s="1224"/>
      <c r="J58" s="1225"/>
      <c r="K58" s="379" t="s">
        <v>517</v>
      </c>
      <c r="L58" s="380" t="s">
        <v>517</v>
      </c>
      <c r="M58" s="380" t="s">
        <v>517</v>
      </c>
      <c r="N58" s="380" t="s">
        <v>517</v>
      </c>
      <c r="O58" s="381" t="s">
        <v>517</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qZZ2GuYZPcVhWGf9AcBBrXlcahYGqnBn5TyzJQ7At8EJ474uSSzW3xhfi0KrqnEm9uLqm9MP7gzfZtjTsssRw==" saltValue="/FCna5IvLWDetojazxeT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6" customWidth="1"/>
    <col min="2" max="3" width="12.625" style="86" customWidth="1"/>
    <col min="4" max="4" width="11.625" style="86" customWidth="1"/>
    <col min="5" max="8" width="10.375" style="86" customWidth="1"/>
    <col min="9" max="13" width="16.375" style="86" customWidth="1"/>
    <col min="14" max="19" width="12.6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559</v>
      </c>
      <c r="J40" s="93" t="s">
        <v>560</v>
      </c>
      <c r="K40" s="93" t="s">
        <v>561</v>
      </c>
      <c r="L40" s="93" t="s">
        <v>562</v>
      </c>
      <c r="M40" s="94" t="s">
        <v>563</v>
      </c>
    </row>
    <row r="41" spans="2:13" ht="27.75" customHeight="1" x14ac:dyDescent="0.15">
      <c r="B41" s="1246" t="s">
        <v>30</v>
      </c>
      <c r="C41" s="1247"/>
      <c r="D41" s="95"/>
      <c r="E41" s="1248" t="s">
        <v>31</v>
      </c>
      <c r="F41" s="1248"/>
      <c r="G41" s="1248"/>
      <c r="H41" s="1249"/>
      <c r="I41" s="96">
        <v>10989</v>
      </c>
      <c r="J41" s="97">
        <v>11023</v>
      </c>
      <c r="K41" s="97">
        <v>11174</v>
      </c>
      <c r="L41" s="97">
        <v>11119</v>
      </c>
      <c r="M41" s="98">
        <v>11179</v>
      </c>
    </row>
    <row r="42" spans="2:13" ht="27.75" customHeight="1" x14ac:dyDescent="0.15">
      <c r="B42" s="1236"/>
      <c r="C42" s="1237"/>
      <c r="D42" s="99"/>
      <c r="E42" s="1240" t="s">
        <v>32</v>
      </c>
      <c r="F42" s="1240"/>
      <c r="G42" s="1240"/>
      <c r="H42" s="1241"/>
      <c r="I42" s="100">
        <v>1754</v>
      </c>
      <c r="J42" s="101">
        <v>1423</v>
      </c>
      <c r="K42" s="101">
        <v>1043</v>
      </c>
      <c r="L42" s="101">
        <v>937</v>
      </c>
      <c r="M42" s="102">
        <v>870</v>
      </c>
    </row>
    <row r="43" spans="2:13" ht="27.75" customHeight="1" x14ac:dyDescent="0.15">
      <c r="B43" s="1236"/>
      <c r="C43" s="1237"/>
      <c r="D43" s="99"/>
      <c r="E43" s="1240" t="s">
        <v>33</v>
      </c>
      <c r="F43" s="1240"/>
      <c r="G43" s="1240"/>
      <c r="H43" s="1241"/>
      <c r="I43" s="100">
        <v>3492</v>
      </c>
      <c r="J43" s="101">
        <v>3476</v>
      </c>
      <c r="K43" s="101">
        <v>3442</v>
      </c>
      <c r="L43" s="101">
        <v>3466</v>
      </c>
      <c r="M43" s="102">
        <v>3579</v>
      </c>
    </row>
    <row r="44" spans="2:13" ht="27.75" customHeight="1" x14ac:dyDescent="0.15">
      <c r="B44" s="1236"/>
      <c r="C44" s="1237"/>
      <c r="D44" s="99"/>
      <c r="E44" s="1240" t="s">
        <v>34</v>
      </c>
      <c r="F44" s="1240"/>
      <c r="G44" s="1240"/>
      <c r="H44" s="1241"/>
      <c r="I44" s="100">
        <v>322</v>
      </c>
      <c r="J44" s="101">
        <v>405</v>
      </c>
      <c r="K44" s="101">
        <v>391</v>
      </c>
      <c r="L44" s="101">
        <v>374</v>
      </c>
      <c r="M44" s="102">
        <v>347</v>
      </c>
    </row>
    <row r="45" spans="2:13" ht="27.75" customHeight="1" x14ac:dyDescent="0.15">
      <c r="B45" s="1236"/>
      <c r="C45" s="1237"/>
      <c r="D45" s="99"/>
      <c r="E45" s="1240" t="s">
        <v>35</v>
      </c>
      <c r="F45" s="1240"/>
      <c r="G45" s="1240"/>
      <c r="H45" s="1241"/>
      <c r="I45" s="100">
        <v>572</v>
      </c>
      <c r="J45" s="101">
        <v>502</v>
      </c>
      <c r="K45" s="101">
        <v>690</v>
      </c>
      <c r="L45" s="101">
        <v>731</v>
      </c>
      <c r="M45" s="102">
        <v>566</v>
      </c>
    </row>
    <row r="46" spans="2:13" ht="27.75" customHeight="1" x14ac:dyDescent="0.15">
      <c r="B46" s="1236"/>
      <c r="C46" s="1237"/>
      <c r="D46" s="103"/>
      <c r="E46" s="1240" t="s">
        <v>36</v>
      </c>
      <c r="F46" s="1240"/>
      <c r="G46" s="1240"/>
      <c r="H46" s="1241"/>
      <c r="I46" s="100" t="s">
        <v>517</v>
      </c>
      <c r="J46" s="101" t="s">
        <v>517</v>
      </c>
      <c r="K46" s="101" t="s">
        <v>517</v>
      </c>
      <c r="L46" s="101" t="s">
        <v>517</v>
      </c>
      <c r="M46" s="102" t="s">
        <v>517</v>
      </c>
    </row>
    <row r="47" spans="2:13" ht="27.75" customHeight="1" x14ac:dyDescent="0.15">
      <c r="B47" s="1236"/>
      <c r="C47" s="1237"/>
      <c r="D47" s="104"/>
      <c r="E47" s="1250" t="s">
        <v>37</v>
      </c>
      <c r="F47" s="1251"/>
      <c r="G47" s="1251"/>
      <c r="H47" s="1252"/>
      <c r="I47" s="100" t="s">
        <v>517</v>
      </c>
      <c r="J47" s="101" t="s">
        <v>517</v>
      </c>
      <c r="K47" s="101" t="s">
        <v>517</v>
      </c>
      <c r="L47" s="101" t="s">
        <v>517</v>
      </c>
      <c r="M47" s="102" t="s">
        <v>517</v>
      </c>
    </row>
    <row r="48" spans="2:13" ht="27.75" customHeight="1" x14ac:dyDescent="0.15">
      <c r="B48" s="1236"/>
      <c r="C48" s="1237"/>
      <c r="D48" s="99"/>
      <c r="E48" s="1240" t="s">
        <v>38</v>
      </c>
      <c r="F48" s="1240"/>
      <c r="G48" s="1240"/>
      <c r="H48" s="1241"/>
      <c r="I48" s="100" t="s">
        <v>517</v>
      </c>
      <c r="J48" s="101" t="s">
        <v>517</v>
      </c>
      <c r="K48" s="101" t="s">
        <v>517</v>
      </c>
      <c r="L48" s="101" t="s">
        <v>517</v>
      </c>
      <c r="M48" s="102" t="s">
        <v>517</v>
      </c>
    </row>
    <row r="49" spans="2:13" ht="27.75" customHeight="1" x14ac:dyDescent="0.15">
      <c r="B49" s="1238"/>
      <c r="C49" s="1239"/>
      <c r="D49" s="99"/>
      <c r="E49" s="1240" t="s">
        <v>39</v>
      </c>
      <c r="F49" s="1240"/>
      <c r="G49" s="1240"/>
      <c r="H49" s="1241"/>
      <c r="I49" s="100" t="s">
        <v>517</v>
      </c>
      <c r="J49" s="101" t="s">
        <v>517</v>
      </c>
      <c r="K49" s="101" t="s">
        <v>517</v>
      </c>
      <c r="L49" s="101" t="s">
        <v>517</v>
      </c>
      <c r="M49" s="102" t="s">
        <v>517</v>
      </c>
    </row>
    <row r="50" spans="2:13" ht="27.75" customHeight="1" x14ac:dyDescent="0.15">
      <c r="B50" s="1234" t="s">
        <v>40</v>
      </c>
      <c r="C50" s="1235"/>
      <c r="D50" s="105"/>
      <c r="E50" s="1240" t="s">
        <v>41</v>
      </c>
      <c r="F50" s="1240"/>
      <c r="G50" s="1240"/>
      <c r="H50" s="1241"/>
      <c r="I50" s="100">
        <v>2496</v>
      </c>
      <c r="J50" s="101">
        <v>2502</v>
      </c>
      <c r="K50" s="101">
        <v>2573</v>
      </c>
      <c r="L50" s="101">
        <v>2745</v>
      </c>
      <c r="M50" s="102">
        <v>2054</v>
      </c>
    </row>
    <row r="51" spans="2:13" ht="27.75" customHeight="1" x14ac:dyDescent="0.15">
      <c r="B51" s="1236"/>
      <c r="C51" s="1237"/>
      <c r="D51" s="99"/>
      <c r="E51" s="1240" t="s">
        <v>42</v>
      </c>
      <c r="F51" s="1240"/>
      <c r="G51" s="1240"/>
      <c r="H51" s="1241"/>
      <c r="I51" s="100">
        <v>1073</v>
      </c>
      <c r="J51" s="101">
        <v>1044</v>
      </c>
      <c r="K51" s="101">
        <v>1227</v>
      </c>
      <c r="L51" s="101">
        <v>1361</v>
      </c>
      <c r="M51" s="102">
        <v>1424</v>
      </c>
    </row>
    <row r="52" spans="2:13" ht="27.75" customHeight="1" x14ac:dyDescent="0.15">
      <c r="B52" s="1238"/>
      <c r="C52" s="1239"/>
      <c r="D52" s="99"/>
      <c r="E52" s="1240" t="s">
        <v>43</v>
      </c>
      <c r="F52" s="1240"/>
      <c r="G52" s="1240"/>
      <c r="H52" s="1241"/>
      <c r="I52" s="100">
        <v>10803</v>
      </c>
      <c r="J52" s="101">
        <v>11244</v>
      </c>
      <c r="K52" s="101">
        <v>11082</v>
      </c>
      <c r="L52" s="101">
        <v>10775</v>
      </c>
      <c r="M52" s="102">
        <v>10648</v>
      </c>
    </row>
    <row r="53" spans="2:13" ht="27.75" customHeight="1" thickBot="1" x14ac:dyDescent="0.2">
      <c r="B53" s="1242" t="s">
        <v>44</v>
      </c>
      <c r="C53" s="1243"/>
      <c r="D53" s="106"/>
      <c r="E53" s="1244" t="s">
        <v>45</v>
      </c>
      <c r="F53" s="1244"/>
      <c r="G53" s="1244"/>
      <c r="H53" s="1245"/>
      <c r="I53" s="107">
        <v>2757</v>
      </c>
      <c r="J53" s="108">
        <v>2039</v>
      </c>
      <c r="K53" s="108">
        <v>1857</v>
      </c>
      <c r="L53" s="108">
        <v>1745</v>
      </c>
      <c r="M53" s="109">
        <v>2416</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FwwpMTAgKZVSogqo++e5XMdQpgvs19+ImH1Du7FQApnkRdH9J2DmohKNoFp+ICh37BpJEdqep5HF2qsTDioMA==" saltValue="afw2j7FkFBAngLwssRaB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561</v>
      </c>
      <c r="G54" s="118" t="s">
        <v>562</v>
      </c>
      <c r="H54" s="119" t="s">
        <v>563</v>
      </c>
    </row>
    <row r="55" spans="2:8" ht="52.5" customHeight="1" x14ac:dyDescent="0.15">
      <c r="B55" s="120"/>
      <c r="C55" s="1261" t="s">
        <v>48</v>
      </c>
      <c r="D55" s="1261"/>
      <c r="E55" s="1262"/>
      <c r="F55" s="121">
        <v>1732</v>
      </c>
      <c r="G55" s="121">
        <v>1741</v>
      </c>
      <c r="H55" s="122">
        <v>1325</v>
      </c>
    </row>
    <row r="56" spans="2:8" ht="52.5" customHeight="1" x14ac:dyDescent="0.15">
      <c r="B56" s="123"/>
      <c r="C56" s="1263" t="s">
        <v>49</v>
      </c>
      <c r="D56" s="1263"/>
      <c r="E56" s="1264"/>
      <c r="F56" s="124">
        <v>6</v>
      </c>
      <c r="G56" s="124">
        <v>6</v>
      </c>
      <c r="H56" s="125">
        <v>6</v>
      </c>
    </row>
    <row r="57" spans="2:8" ht="53.25" customHeight="1" x14ac:dyDescent="0.15">
      <c r="B57" s="123"/>
      <c r="C57" s="1265" t="s">
        <v>50</v>
      </c>
      <c r="D57" s="1265"/>
      <c r="E57" s="1266"/>
      <c r="F57" s="126">
        <v>669</v>
      </c>
      <c r="G57" s="126">
        <v>754</v>
      </c>
      <c r="H57" s="127">
        <v>392</v>
      </c>
    </row>
    <row r="58" spans="2:8" ht="45.75" customHeight="1" x14ac:dyDescent="0.15">
      <c r="B58" s="128"/>
      <c r="C58" s="1253" t="s">
        <v>598</v>
      </c>
      <c r="D58" s="1254"/>
      <c r="E58" s="1255"/>
      <c r="F58" s="129">
        <v>140</v>
      </c>
      <c r="G58" s="129">
        <v>140</v>
      </c>
      <c r="H58" s="130">
        <v>135</v>
      </c>
    </row>
    <row r="59" spans="2:8" ht="45.75" customHeight="1" x14ac:dyDescent="0.15">
      <c r="B59" s="128"/>
      <c r="C59" s="1253" t="s">
        <v>599</v>
      </c>
      <c r="D59" s="1254"/>
      <c r="E59" s="1255"/>
      <c r="F59" s="129">
        <v>155</v>
      </c>
      <c r="G59" s="129">
        <v>185</v>
      </c>
      <c r="H59" s="130">
        <v>125</v>
      </c>
    </row>
    <row r="60" spans="2:8" ht="45.75" customHeight="1" x14ac:dyDescent="0.15">
      <c r="B60" s="128"/>
      <c r="C60" s="1253" t="s">
        <v>600</v>
      </c>
      <c r="D60" s="1254"/>
      <c r="E60" s="1255"/>
      <c r="F60" s="129">
        <v>292</v>
      </c>
      <c r="G60" s="129">
        <v>374</v>
      </c>
      <c r="H60" s="130">
        <v>81</v>
      </c>
    </row>
    <row r="61" spans="2:8" ht="45.75" customHeight="1" x14ac:dyDescent="0.15">
      <c r="B61" s="128"/>
      <c r="C61" s="1253" t="s">
        <v>601</v>
      </c>
      <c r="D61" s="1254"/>
      <c r="E61" s="1255"/>
      <c r="F61" s="129">
        <v>26</v>
      </c>
      <c r="G61" s="129">
        <v>23</v>
      </c>
      <c r="H61" s="130">
        <v>23</v>
      </c>
    </row>
    <row r="62" spans="2:8" ht="45.75" customHeight="1" thickBot="1" x14ac:dyDescent="0.2">
      <c r="B62" s="131"/>
      <c r="C62" s="1256" t="s">
        <v>602</v>
      </c>
      <c r="D62" s="1257"/>
      <c r="E62" s="1258"/>
      <c r="F62" s="132">
        <v>25</v>
      </c>
      <c r="G62" s="132">
        <v>10</v>
      </c>
      <c r="H62" s="133">
        <v>15</v>
      </c>
    </row>
    <row r="63" spans="2:8" ht="52.5" customHeight="1" thickBot="1" x14ac:dyDescent="0.2">
      <c r="B63" s="134"/>
      <c r="C63" s="1259" t="s">
        <v>51</v>
      </c>
      <c r="D63" s="1259"/>
      <c r="E63" s="1260"/>
      <c r="F63" s="135">
        <v>2407</v>
      </c>
      <c r="G63" s="135">
        <v>2501</v>
      </c>
      <c r="H63" s="136">
        <v>1723</v>
      </c>
    </row>
    <row r="64" spans="2:8" ht="15" customHeight="1" x14ac:dyDescent="0.15"/>
    <row r="65" ht="0" hidden="1" customHeight="1" x14ac:dyDescent="0.15"/>
    <row r="66" ht="0" hidden="1" customHeight="1" x14ac:dyDescent="0.15"/>
  </sheetData>
  <sheetProtection algorithmName="SHA-512" hashValue="YYk1LrCBsfgmrnJKAbL2T7o3vmQZS/0vyDG2nqKSx2zoCOa3NBOrU0UdxX1y8+5CjY0rNGcqSeFjbFzTyHQxUw==" saltValue="lWvhCNga7eIsMlR+dcR0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52</v>
      </c>
      <c r="E2" s="148"/>
      <c r="F2" s="149" t="s">
        <v>556</v>
      </c>
      <c r="G2" s="150"/>
      <c r="H2" s="151"/>
    </row>
    <row r="3" spans="1:8" x14ac:dyDescent="0.15">
      <c r="A3" s="147" t="s">
        <v>549</v>
      </c>
      <c r="B3" s="152"/>
      <c r="C3" s="153"/>
      <c r="D3" s="154">
        <v>69963</v>
      </c>
      <c r="E3" s="155"/>
      <c r="F3" s="156">
        <v>53292</v>
      </c>
      <c r="G3" s="157"/>
      <c r="H3" s="158"/>
    </row>
    <row r="4" spans="1:8" x14ac:dyDescent="0.15">
      <c r="A4" s="159"/>
      <c r="B4" s="160"/>
      <c r="C4" s="161"/>
      <c r="D4" s="162">
        <v>37474</v>
      </c>
      <c r="E4" s="163"/>
      <c r="F4" s="164">
        <v>28900</v>
      </c>
      <c r="G4" s="165"/>
      <c r="H4" s="166"/>
    </row>
    <row r="5" spans="1:8" x14ac:dyDescent="0.15">
      <c r="A5" s="147" t="s">
        <v>551</v>
      </c>
      <c r="B5" s="152"/>
      <c r="C5" s="153"/>
      <c r="D5" s="154">
        <v>38116</v>
      </c>
      <c r="E5" s="155"/>
      <c r="F5" s="156">
        <v>49919</v>
      </c>
      <c r="G5" s="157"/>
      <c r="H5" s="158"/>
    </row>
    <row r="6" spans="1:8" x14ac:dyDescent="0.15">
      <c r="A6" s="159"/>
      <c r="B6" s="160"/>
      <c r="C6" s="161"/>
      <c r="D6" s="162">
        <v>33767</v>
      </c>
      <c r="E6" s="163"/>
      <c r="F6" s="164">
        <v>26398</v>
      </c>
      <c r="G6" s="165"/>
      <c r="H6" s="166"/>
    </row>
    <row r="7" spans="1:8" x14ac:dyDescent="0.15">
      <c r="A7" s="147" t="s">
        <v>552</v>
      </c>
      <c r="B7" s="152"/>
      <c r="C7" s="153"/>
      <c r="D7" s="154">
        <v>47773</v>
      </c>
      <c r="E7" s="155"/>
      <c r="F7" s="156">
        <v>47738</v>
      </c>
      <c r="G7" s="157"/>
      <c r="H7" s="158"/>
    </row>
    <row r="8" spans="1:8" x14ac:dyDescent="0.15">
      <c r="A8" s="159"/>
      <c r="B8" s="160"/>
      <c r="C8" s="161"/>
      <c r="D8" s="162">
        <v>29554</v>
      </c>
      <c r="E8" s="163"/>
      <c r="F8" s="164">
        <v>24937</v>
      </c>
      <c r="G8" s="165"/>
      <c r="H8" s="166"/>
    </row>
    <row r="9" spans="1:8" x14ac:dyDescent="0.15">
      <c r="A9" s="147" t="s">
        <v>553</v>
      </c>
      <c r="B9" s="152"/>
      <c r="C9" s="153"/>
      <c r="D9" s="154">
        <v>33709</v>
      </c>
      <c r="E9" s="155"/>
      <c r="F9" s="156">
        <v>52191</v>
      </c>
      <c r="G9" s="157"/>
      <c r="H9" s="158"/>
    </row>
    <row r="10" spans="1:8" x14ac:dyDescent="0.15">
      <c r="A10" s="159"/>
      <c r="B10" s="160"/>
      <c r="C10" s="161"/>
      <c r="D10" s="162">
        <v>27471</v>
      </c>
      <c r="E10" s="163"/>
      <c r="F10" s="164">
        <v>24843</v>
      </c>
      <c r="G10" s="165"/>
      <c r="H10" s="166"/>
    </row>
    <row r="11" spans="1:8" x14ac:dyDescent="0.15">
      <c r="A11" s="147" t="s">
        <v>554</v>
      </c>
      <c r="B11" s="152"/>
      <c r="C11" s="153"/>
      <c r="D11" s="154">
        <v>52566</v>
      </c>
      <c r="E11" s="155"/>
      <c r="F11" s="156">
        <v>47387</v>
      </c>
      <c r="G11" s="157"/>
      <c r="H11" s="158"/>
    </row>
    <row r="12" spans="1:8" x14ac:dyDescent="0.15">
      <c r="A12" s="159"/>
      <c r="B12" s="160"/>
      <c r="C12" s="167"/>
      <c r="D12" s="162">
        <v>33516</v>
      </c>
      <c r="E12" s="163"/>
      <c r="F12" s="164">
        <v>24928</v>
      </c>
      <c r="G12" s="165"/>
      <c r="H12" s="166"/>
    </row>
    <row r="13" spans="1:8" x14ac:dyDescent="0.15">
      <c r="A13" s="147"/>
      <c r="B13" s="152"/>
      <c r="C13" s="168"/>
      <c r="D13" s="169">
        <v>48425</v>
      </c>
      <c r="E13" s="170"/>
      <c r="F13" s="171">
        <v>50105</v>
      </c>
      <c r="G13" s="172"/>
      <c r="H13" s="158"/>
    </row>
    <row r="14" spans="1:8" x14ac:dyDescent="0.15">
      <c r="A14" s="159"/>
      <c r="B14" s="160"/>
      <c r="C14" s="161"/>
      <c r="D14" s="162">
        <v>32356</v>
      </c>
      <c r="E14" s="163"/>
      <c r="F14" s="164">
        <v>26001</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6.09</v>
      </c>
      <c r="C19" s="173">
        <f>ROUND(VALUE(SUBSTITUTE(実質収支比率等に係る経年分析!G$48,"▲","-")),2)</f>
        <v>7.03</v>
      </c>
      <c r="D19" s="173">
        <f>ROUND(VALUE(SUBSTITUTE(実質収支比率等に係る経年分析!H$48,"▲","-")),2)</f>
        <v>5.44</v>
      </c>
      <c r="E19" s="173">
        <f>ROUND(VALUE(SUBSTITUTE(実質収支比率等に係る経年分析!I$48,"▲","-")),2)</f>
        <v>5.69</v>
      </c>
      <c r="F19" s="173">
        <f>ROUND(VALUE(SUBSTITUTE(実質収支比率等に係る経年分析!J$48,"▲","-")),2)</f>
        <v>4.75</v>
      </c>
    </row>
    <row r="20" spans="1:11" x14ac:dyDescent="0.15">
      <c r="A20" s="173" t="s">
        <v>55</v>
      </c>
      <c r="B20" s="173">
        <f>ROUND(VALUE(SUBSTITUTE(実質収支比率等に係る経年分析!F$47,"▲","-")),2)</f>
        <v>22.38</v>
      </c>
      <c r="C20" s="173">
        <f>ROUND(VALUE(SUBSTITUTE(実質収支比率等に係る経年分析!G$47,"▲","-")),2)</f>
        <v>23.03</v>
      </c>
      <c r="D20" s="173">
        <f>ROUND(VALUE(SUBSTITUTE(実質収支比率等に係る経年分析!H$47,"▲","-")),2)</f>
        <v>22.88</v>
      </c>
      <c r="E20" s="173">
        <f>ROUND(VALUE(SUBSTITUTE(実質収支比率等に係る経年分析!I$47,"▲","-")),2)</f>
        <v>22.77</v>
      </c>
      <c r="F20" s="173">
        <f>ROUND(VALUE(SUBSTITUTE(実質収支比率等に係る経年分析!J$47,"▲","-")),2)</f>
        <v>17.18</v>
      </c>
    </row>
    <row r="21" spans="1:11" x14ac:dyDescent="0.15">
      <c r="A21" s="173" t="s">
        <v>56</v>
      </c>
      <c r="B21" s="173">
        <f>IF(ISNUMBER(VALUE(SUBSTITUTE(実質収支比率等に係る経年分析!F$49,"▲","-"))),ROUND(VALUE(SUBSTITUTE(実質収支比率等に係る経年分析!F$49,"▲","-")),2),NA())</f>
        <v>-3.04</v>
      </c>
      <c r="C21" s="173">
        <f>IF(ISNUMBER(VALUE(SUBSTITUTE(実質収支比率等に係る経年分析!G$49,"▲","-"))),ROUND(VALUE(SUBSTITUTE(実質収支比率等に係る経年分析!G$49,"▲","-")),2),NA())</f>
        <v>1.87</v>
      </c>
      <c r="D21" s="173">
        <f>IF(ISNUMBER(VALUE(SUBSTITUTE(実質収支比率等に係る経年分析!H$49,"▲","-"))),ROUND(VALUE(SUBSTITUTE(実質収支比率等に係る経年分析!H$49,"▲","-")),2),NA())</f>
        <v>-1.72</v>
      </c>
      <c r="E21" s="173">
        <f>IF(ISNUMBER(VALUE(SUBSTITUTE(実質収支比率等に係る経年分析!I$49,"▲","-"))),ROUND(VALUE(SUBSTITUTE(実質収支比率等に係る経年分析!I$49,"▲","-")),2),NA())</f>
        <v>0.42</v>
      </c>
      <c r="F21" s="173">
        <f>IF(ISNUMBER(VALUE(SUBSTITUTE(実質収支比率等に係る経年分析!J$49,"▲","-"))),ROUND(VALUE(SUBSTITUTE(実質収支比率等に係る経年分析!J$49,"▲","-")),2),NA())</f>
        <v>-6.28</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0</v>
      </c>
      <c r="D27" s="174" t="e">
        <f>IF(ROUND(VALUE(SUBSTITUTE(連結実質赤字比率に係る赤字・黒字の構成分析!G$43,"▲", "-")), 2) &lt; 0, ABS(ROUND(VALUE(SUBSTITUTE(連結実質赤字比率に係る赤字・黒字の構成分析!G$43,"▲", "-")), 2)), NA())</f>
        <v>#N/A</v>
      </c>
      <c r="E27" s="174">
        <f>IF(ROUND(VALUE(SUBSTITUTE(連結実質赤字比率に係る赤字・黒字の構成分析!G$43,"▲", "-")), 2) &gt;= 0, ABS(ROUND(VALUE(SUBSTITUTE(連結実質赤字比率に係る赤字・黒字の構成分析!G$43,"▲", "-")), 2)), NA())</f>
        <v>0</v>
      </c>
      <c r="F27" s="174" t="e">
        <f>IF(ROUND(VALUE(SUBSTITUTE(連結実質赤字比率に係る赤字・黒字の構成分析!H$43,"▲", "-")), 2) &lt; 0, ABS(ROUND(VALUE(SUBSTITUTE(連結実質赤字比率に係る赤字・黒字の構成分析!H$43,"▲", "-")), 2)), NA())</f>
        <v>#N/A</v>
      </c>
      <c r="G27" s="174">
        <f>IF(ROUND(VALUE(SUBSTITUTE(連結実質赤字比率に係る赤字・黒字の構成分析!H$43,"▲", "-")), 2) &gt;= 0, ABS(ROUND(VALUE(SUBSTITUTE(連結実質赤字比率に係る赤字・黒字の構成分析!H$43,"▲", "-")), 2)), NA())</f>
        <v>0</v>
      </c>
      <c r="H27" s="174" t="e">
        <f>IF(ROUND(VALUE(SUBSTITUTE(連結実質赤字比率に係る赤字・黒字の構成分析!I$43,"▲", "-")), 2) &lt; 0, ABS(ROUND(VALUE(SUBSTITUTE(連結実質赤字比率に係る赤字・黒字の構成分析!I$43,"▲", "-")), 2)), NA())</f>
        <v>#N/A</v>
      </c>
      <c r="I27" s="174">
        <f>IF(ROUND(VALUE(SUBSTITUTE(連結実質赤字比率に係る赤字・黒字の構成分析!I$43,"▲", "-")), 2) &gt;= 0, ABS(ROUND(VALUE(SUBSTITUTE(連結実質赤字比率に係る赤字・黒字の構成分析!I$43,"▲", "-")), 2)), NA())</f>
        <v>0</v>
      </c>
      <c r="J27" s="174" t="e">
        <f>IF(ROUND(VALUE(SUBSTITUTE(連結実質赤字比率に係る赤字・黒字の構成分析!J$43,"▲", "-")), 2) &lt; 0, ABS(ROUND(VALUE(SUBSTITUTE(連結実質赤字比率に係る赤字・黒字の構成分析!J$43,"▲", "-")), 2)), NA())</f>
        <v>#N/A</v>
      </c>
      <c r="K27" s="174">
        <f>IF(ROUND(VALUE(SUBSTITUTE(連結実質赤字比率に係る赤字・黒字の構成分析!J$43,"▲", "-")), 2) &gt;= 0, ABS(ROUND(VALUE(SUBSTITUTE(連結実質赤字比率に係る赤字・黒字の構成分析!J$43,"▲", "-")), 2)), NA())</f>
        <v>0</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農業集落排水事業特別会計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0.14000000000000001</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0.01</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0.01</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0.02</v>
      </c>
    </row>
    <row r="31" spans="1:11" x14ac:dyDescent="0.15">
      <c r="A31" s="174" t="str">
        <f>IF(連結実質赤字比率に係る赤字・黒字の構成分析!C$39="",NA(),連結実質赤字比率に係る赤字・黒字の構成分析!C$39)</f>
        <v>簡易水道事業特別会計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0.28999999999999998</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0.39</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0.35</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0.05</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0.32</v>
      </c>
    </row>
    <row r="32" spans="1:11" x14ac:dyDescent="0.15">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1.73</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1.89</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1.95</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3.55</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1.1399999999999999</v>
      </c>
    </row>
    <row r="33" spans="1:16" x14ac:dyDescent="0.15">
      <c r="A33" s="174" t="str">
        <f>IF(連結実質赤字比率に係る赤字・黒字の構成分析!C$37="",NA(),連結実質赤字比率に係る赤字・黒字の構成分析!C$37)</f>
        <v>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0.72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2.16</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2.04</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1.58</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2.0699999999999998</v>
      </c>
    </row>
    <row r="34" spans="1:16" x14ac:dyDescent="0.15">
      <c r="A34" s="174" t="str">
        <f>IF(連結実質赤字比率に係る赤字・黒字の構成分析!C$36="",NA(),連結実質赤字比率に係る赤字・黒字の構成分析!C$36)</f>
        <v>下水道事業特別会計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0.33</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0.55000000000000004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0.38</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0.26</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2.68</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6.09</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7.02</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5.44</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5.68</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4.74</v>
      </c>
    </row>
    <row r="36" spans="1:16" x14ac:dyDescent="0.15">
      <c r="A36" s="174" t="str">
        <f>IF(連結実質赤字比率に係る赤字・黒字の構成分析!C$34="",NA(),連結実質赤字比率に係る赤字・黒字の構成分析!C$34)</f>
        <v>上水道事業特別会計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9.74</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9.6999999999999993</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9.74</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9.44</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8.84</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1064</v>
      </c>
      <c r="E42" s="175"/>
      <c r="F42" s="175"/>
      <c r="G42" s="175">
        <f>'実質公債費比率（分子）の構造'!L$52</f>
        <v>989</v>
      </c>
      <c r="H42" s="175"/>
      <c r="I42" s="175"/>
      <c r="J42" s="175">
        <f>'実質公債費比率（分子）の構造'!M$52</f>
        <v>1002</v>
      </c>
      <c r="K42" s="175"/>
      <c r="L42" s="175"/>
      <c r="M42" s="175">
        <f>'実質公債費比率（分子）の構造'!N$52</f>
        <v>1042</v>
      </c>
      <c r="N42" s="175"/>
      <c r="O42" s="175"/>
      <c r="P42" s="175">
        <f>'実質公債費比率（分子）の構造'!O$52</f>
        <v>1049</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t="str">
        <f>'実質公債費比率（分子）の構造'!K$50</f>
        <v>-</v>
      </c>
      <c r="C44" s="175"/>
      <c r="D44" s="175"/>
      <c r="E44" s="175">
        <f>'実質公債費比率（分子）の構造'!L$50</f>
        <v>35</v>
      </c>
      <c r="F44" s="175"/>
      <c r="G44" s="175"/>
      <c r="H44" s="175" t="str">
        <f>'実質公債費比率（分子）の構造'!M$50</f>
        <v>-</v>
      </c>
      <c r="I44" s="175"/>
      <c r="J44" s="175"/>
      <c r="K44" s="175">
        <f>'実質公債費比率（分子）の構造'!N$50</f>
        <v>67</v>
      </c>
      <c r="L44" s="175"/>
      <c r="M44" s="175"/>
      <c r="N44" s="175">
        <f>'実質公債費比率（分子）の構造'!O$50</f>
        <v>67</v>
      </c>
      <c r="O44" s="175"/>
      <c r="P44" s="175"/>
    </row>
    <row r="45" spans="1:16" x14ac:dyDescent="0.15">
      <c r="A45" s="175" t="s">
        <v>66</v>
      </c>
      <c r="B45" s="175">
        <f>'実質公債費比率（分子）の構造'!K$49</f>
        <v>22</v>
      </c>
      <c r="C45" s="175"/>
      <c r="D45" s="175"/>
      <c r="E45" s="175">
        <f>'実質公債費比率（分子）の構造'!L$49</f>
        <v>31</v>
      </c>
      <c r="F45" s="175"/>
      <c r="G45" s="175"/>
      <c r="H45" s="175">
        <f>'実質公債費比率（分子）の構造'!M$49</f>
        <v>7</v>
      </c>
      <c r="I45" s="175"/>
      <c r="J45" s="175"/>
      <c r="K45" s="175">
        <f>'実質公債費比率（分子）の構造'!N$49</f>
        <v>32</v>
      </c>
      <c r="L45" s="175"/>
      <c r="M45" s="175"/>
      <c r="N45" s="175">
        <f>'実質公債費比率（分子）の構造'!O$49</f>
        <v>40</v>
      </c>
      <c r="O45" s="175"/>
      <c r="P45" s="175"/>
    </row>
    <row r="46" spans="1:16" x14ac:dyDescent="0.15">
      <c r="A46" s="175" t="s">
        <v>67</v>
      </c>
      <c r="B46" s="175">
        <f>'実質公債費比率（分子）の構造'!K$48</f>
        <v>319</v>
      </c>
      <c r="C46" s="175"/>
      <c r="D46" s="175"/>
      <c r="E46" s="175">
        <f>'実質公債費比率（分子）の構造'!L$48</f>
        <v>314</v>
      </c>
      <c r="F46" s="175"/>
      <c r="G46" s="175"/>
      <c r="H46" s="175">
        <f>'実質公債費比率（分子）の構造'!M$48</f>
        <v>295</v>
      </c>
      <c r="I46" s="175"/>
      <c r="J46" s="175"/>
      <c r="K46" s="175">
        <f>'実質公債費比率（分子）の構造'!N$48</f>
        <v>318</v>
      </c>
      <c r="L46" s="175"/>
      <c r="M46" s="175"/>
      <c r="N46" s="175">
        <f>'実質公債費比率（分子）の構造'!O$48</f>
        <v>342</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1111</v>
      </c>
      <c r="C49" s="175"/>
      <c r="D49" s="175"/>
      <c r="E49" s="175">
        <f>'実質公債費比率（分子）の構造'!L$45</f>
        <v>939</v>
      </c>
      <c r="F49" s="175"/>
      <c r="G49" s="175"/>
      <c r="H49" s="175">
        <f>'実質公債費比率（分子）の構造'!M$45</f>
        <v>956</v>
      </c>
      <c r="I49" s="175"/>
      <c r="J49" s="175"/>
      <c r="K49" s="175">
        <f>'実質公債費比率（分子）の構造'!N$45</f>
        <v>956</v>
      </c>
      <c r="L49" s="175"/>
      <c r="M49" s="175"/>
      <c r="N49" s="175">
        <f>'実質公債費比率（分子）の構造'!O$45</f>
        <v>985</v>
      </c>
      <c r="O49" s="175"/>
      <c r="P49" s="175"/>
    </row>
    <row r="50" spans="1:16" x14ac:dyDescent="0.15">
      <c r="A50" s="175" t="s">
        <v>71</v>
      </c>
      <c r="B50" s="175" t="e">
        <f>NA()</f>
        <v>#N/A</v>
      </c>
      <c r="C50" s="175">
        <f>IF(ISNUMBER('実質公債費比率（分子）の構造'!K$53),'実質公債費比率（分子）の構造'!K$53,NA())</f>
        <v>388</v>
      </c>
      <c r="D50" s="175" t="e">
        <f>NA()</f>
        <v>#N/A</v>
      </c>
      <c r="E50" s="175" t="e">
        <f>NA()</f>
        <v>#N/A</v>
      </c>
      <c r="F50" s="175">
        <f>IF(ISNUMBER('実質公債費比率（分子）の構造'!L$53),'実質公債費比率（分子）の構造'!L$53,NA())</f>
        <v>330</v>
      </c>
      <c r="G50" s="175" t="e">
        <f>NA()</f>
        <v>#N/A</v>
      </c>
      <c r="H50" s="175" t="e">
        <f>NA()</f>
        <v>#N/A</v>
      </c>
      <c r="I50" s="175">
        <f>IF(ISNUMBER('実質公債費比率（分子）の構造'!M$53),'実質公債費比率（分子）の構造'!M$53,NA())</f>
        <v>256</v>
      </c>
      <c r="J50" s="175" t="e">
        <f>NA()</f>
        <v>#N/A</v>
      </c>
      <c r="K50" s="175" t="e">
        <f>NA()</f>
        <v>#N/A</v>
      </c>
      <c r="L50" s="175">
        <f>IF(ISNUMBER('実質公債費比率（分子）の構造'!N$53),'実質公債費比率（分子）の構造'!N$53,NA())</f>
        <v>331</v>
      </c>
      <c r="M50" s="175" t="e">
        <f>NA()</f>
        <v>#N/A</v>
      </c>
      <c r="N50" s="175" t="e">
        <f>NA()</f>
        <v>#N/A</v>
      </c>
      <c r="O50" s="175">
        <f>IF(ISNUMBER('実質公債費比率（分子）の構造'!O$53),'実質公債費比率（分子）の構造'!O$53,NA())</f>
        <v>385</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10803</v>
      </c>
      <c r="E56" s="174"/>
      <c r="F56" s="174"/>
      <c r="G56" s="174">
        <f>'将来負担比率（分子）の構造'!J$52</f>
        <v>11244</v>
      </c>
      <c r="H56" s="174"/>
      <c r="I56" s="174"/>
      <c r="J56" s="174">
        <f>'将来負担比率（分子）の構造'!K$52</f>
        <v>11082</v>
      </c>
      <c r="K56" s="174"/>
      <c r="L56" s="174"/>
      <c r="M56" s="174">
        <f>'将来負担比率（分子）の構造'!L$52</f>
        <v>10775</v>
      </c>
      <c r="N56" s="174"/>
      <c r="O56" s="174"/>
      <c r="P56" s="174">
        <f>'将来負担比率（分子）の構造'!M$52</f>
        <v>10648</v>
      </c>
    </row>
    <row r="57" spans="1:16" x14ac:dyDescent="0.15">
      <c r="A57" s="174" t="s">
        <v>42</v>
      </c>
      <c r="B57" s="174"/>
      <c r="C57" s="174"/>
      <c r="D57" s="174">
        <f>'将来負担比率（分子）の構造'!I$51</f>
        <v>1073</v>
      </c>
      <c r="E57" s="174"/>
      <c r="F57" s="174"/>
      <c r="G57" s="174">
        <f>'将来負担比率（分子）の構造'!J$51</f>
        <v>1044</v>
      </c>
      <c r="H57" s="174"/>
      <c r="I57" s="174"/>
      <c r="J57" s="174">
        <f>'将来負担比率（分子）の構造'!K$51</f>
        <v>1227</v>
      </c>
      <c r="K57" s="174"/>
      <c r="L57" s="174"/>
      <c r="M57" s="174">
        <f>'将来負担比率（分子）の構造'!L$51</f>
        <v>1361</v>
      </c>
      <c r="N57" s="174"/>
      <c r="O57" s="174"/>
      <c r="P57" s="174">
        <f>'将来負担比率（分子）の構造'!M$51</f>
        <v>1424</v>
      </c>
    </row>
    <row r="58" spans="1:16" x14ac:dyDescent="0.15">
      <c r="A58" s="174" t="s">
        <v>41</v>
      </c>
      <c r="B58" s="174"/>
      <c r="C58" s="174"/>
      <c r="D58" s="174">
        <f>'将来負担比率（分子）の構造'!I$50</f>
        <v>2496</v>
      </c>
      <c r="E58" s="174"/>
      <c r="F58" s="174"/>
      <c r="G58" s="174">
        <f>'将来負担比率（分子）の構造'!J$50</f>
        <v>2502</v>
      </c>
      <c r="H58" s="174"/>
      <c r="I58" s="174"/>
      <c r="J58" s="174">
        <f>'将来負担比率（分子）の構造'!K$50</f>
        <v>2573</v>
      </c>
      <c r="K58" s="174"/>
      <c r="L58" s="174"/>
      <c r="M58" s="174">
        <f>'将来負担比率（分子）の構造'!L$50</f>
        <v>2745</v>
      </c>
      <c r="N58" s="174"/>
      <c r="O58" s="174"/>
      <c r="P58" s="174">
        <f>'将来負担比率（分子）の構造'!M$50</f>
        <v>2054</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572</v>
      </c>
      <c r="C62" s="174"/>
      <c r="D62" s="174"/>
      <c r="E62" s="174">
        <f>'将来負担比率（分子）の構造'!J$45</f>
        <v>502</v>
      </c>
      <c r="F62" s="174"/>
      <c r="G62" s="174"/>
      <c r="H62" s="174">
        <f>'将来負担比率（分子）の構造'!K$45</f>
        <v>690</v>
      </c>
      <c r="I62" s="174"/>
      <c r="J62" s="174"/>
      <c r="K62" s="174">
        <f>'将来負担比率（分子）の構造'!L$45</f>
        <v>731</v>
      </c>
      <c r="L62" s="174"/>
      <c r="M62" s="174"/>
      <c r="N62" s="174">
        <f>'将来負担比率（分子）の構造'!M$45</f>
        <v>566</v>
      </c>
      <c r="O62" s="174"/>
      <c r="P62" s="174"/>
    </row>
    <row r="63" spans="1:16" x14ac:dyDescent="0.15">
      <c r="A63" s="174" t="s">
        <v>34</v>
      </c>
      <c r="B63" s="174">
        <f>'将来負担比率（分子）の構造'!I$44</f>
        <v>322</v>
      </c>
      <c r="C63" s="174"/>
      <c r="D63" s="174"/>
      <c r="E63" s="174">
        <f>'将来負担比率（分子）の構造'!J$44</f>
        <v>405</v>
      </c>
      <c r="F63" s="174"/>
      <c r="G63" s="174"/>
      <c r="H63" s="174">
        <f>'将来負担比率（分子）の構造'!K$44</f>
        <v>391</v>
      </c>
      <c r="I63" s="174"/>
      <c r="J63" s="174"/>
      <c r="K63" s="174">
        <f>'将来負担比率（分子）の構造'!L$44</f>
        <v>374</v>
      </c>
      <c r="L63" s="174"/>
      <c r="M63" s="174"/>
      <c r="N63" s="174">
        <f>'将来負担比率（分子）の構造'!M$44</f>
        <v>347</v>
      </c>
      <c r="O63" s="174"/>
      <c r="P63" s="174"/>
    </row>
    <row r="64" spans="1:16" x14ac:dyDescent="0.15">
      <c r="A64" s="174" t="s">
        <v>33</v>
      </c>
      <c r="B64" s="174">
        <f>'将来負担比率（分子）の構造'!I$43</f>
        <v>3492</v>
      </c>
      <c r="C64" s="174"/>
      <c r="D64" s="174"/>
      <c r="E64" s="174">
        <f>'将来負担比率（分子）の構造'!J$43</f>
        <v>3476</v>
      </c>
      <c r="F64" s="174"/>
      <c r="G64" s="174"/>
      <c r="H64" s="174">
        <f>'将来負担比率（分子）の構造'!K$43</f>
        <v>3442</v>
      </c>
      <c r="I64" s="174"/>
      <c r="J64" s="174"/>
      <c r="K64" s="174">
        <f>'将来負担比率（分子）の構造'!L$43</f>
        <v>3466</v>
      </c>
      <c r="L64" s="174"/>
      <c r="M64" s="174"/>
      <c r="N64" s="174">
        <f>'将来負担比率（分子）の構造'!M$43</f>
        <v>3579</v>
      </c>
      <c r="O64" s="174"/>
      <c r="P64" s="174"/>
    </row>
    <row r="65" spans="1:16" x14ac:dyDescent="0.15">
      <c r="A65" s="174" t="s">
        <v>32</v>
      </c>
      <c r="B65" s="174">
        <f>'将来負担比率（分子）の構造'!I$42</f>
        <v>1754</v>
      </c>
      <c r="C65" s="174"/>
      <c r="D65" s="174"/>
      <c r="E65" s="174">
        <f>'将来負担比率（分子）の構造'!J$42</f>
        <v>1423</v>
      </c>
      <c r="F65" s="174"/>
      <c r="G65" s="174"/>
      <c r="H65" s="174">
        <f>'将来負担比率（分子）の構造'!K$42</f>
        <v>1043</v>
      </c>
      <c r="I65" s="174"/>
      <c r="J65" s="174"/>
      <c r="K65" s="174">
        <f>'将来負担比率（分子）の構造'!L$42</f>
        <v>937</v>
      </c>
      <c r="L65" s="174"/>
      <c r="M65" s="174"/>
      <c r="N65" s="174">
        <f>'将来負担比率（分子）の構造'!M$42</f>
        <v>870</v>
      </c>
      <c r="O65" s="174"/>
      <c r="P65" s="174"/>
    </row>
    <row r="66" spans="1:16" x14ac:dyDescent="0.15">
      <c r="A66" s="174" t="s">
        <v>31</v>
      </c>
      <c r="B66" s="174">
        <f>'将来負担比率（分子）の構造'!I$41</f>
        <v>10989</v>
      </c>
      <c r="C66" s="174"/>
      <c r="D66" s="174"/>
      <c r="E66" s="174">
        <f>'将来負担比率（分子）の構造'!J$41</f>
        <v>11023</v>
      </c>
      <c r="F66" s="174"/>
      <c r="G66" s="174"/>
      <c r="H66" s="174">
        <f>'将来負担比率（分子）の構造'!K$41</f>
        <v>11174</v>
      </c>
      <c r="I66" s="174"/>
      <c r="J66" s="174"/>
      <c r="K66" s="174">
        <f>'将来負担比率（分子）の構造'!L$41</f>
        <v>11119</v>
      </c>
      <c r="L66" s="174"/>
      <c r="M66" s="174"/>
      <c r="N66" s="174">
        <f>'将来負担比率（分子）の構造'!M$41</f>
        <v>11179</v>
      </c>
      <c r="O66" s="174"/>
      <c r="P66" s="174"/>
    </row>
    <row r="67" spans="1:16" x14ac:dyDescent="0.15">
      <c r="A67" s="174" t="s">
        <v>75</v>
      </c>
      <c r="B67" s="174" t="e">
        <f>NA()</f>
        <v>#N/A</v>
      </c>
      <c r="C67" s="174">
        <f>IF(ISNUMBER('将来負担比率（分子）の構造'!I$53), IF('将来負担比率（分子）の構造'!I$53 &lt; 0, 0, '将来負担比率（分子）の構造'!I$53), NA())</f>
        <v>2757</v>
      </c>
      <c r="D67" s="174" t="e">
        <f>NA()</f>
        <v>#N/A</v>
      </c>
      <c r="E67" s="174" t="e">
        <f>NA()</f>
        <v>#N/A</v>
      </c>
      <c r="F67" s="174">
        <f>IF(ISNUMBER('将来負担比率（分子）の構造'!J$53), IF('将来負担比率（分子）の構造'!J$53 &lt; 0, 0, '将来負担比率（分子）の構造'!J$53), NA())</f>
        <v>2039</v>
      </c>
      <c r="G67" s="174" t="e">
        <f>NA()</f>
        <v>#N/A</v>
      </c>
      <c r="H67" s="174" t="e">
        <f>NA()</f>
        <v>#N/A</v>
      </c>
      <c r="I67" s="174">
        <f>IF(ISNUMBER('将来負担比率（分子）の構造'!K$53), IF('将来負担比率（分子）の構造'!K$53 &lt; 0, 0, '将来負担比率（分子）の構造'!K$53), NA())</f>
        <v>1857</v>
      </c>
      <c r="J67" s="174" t="e">
        <f>NA()</f>
        <v>#N/A</v>
      </c>
      <c r="K67" s="174" t="e">
        <f>NA()</f>
        <v>#N/A</v>
      </c>
      <c r="L67" s="174">
        <f>IF(ISNUMBER('将来負担比率（分子）の構造'!L$53), IF('将来負担比率（分子）の構造'!L$53 &lt; 0, 0, '将来負担比率（分子）の構造'!L$53), NA())</f>
        <v>1745</v>
      </c>
      <c r="M67" s="174" t="e">
        <f>NA()</f>
        <v>#N/A</v>
      </c>
      <c r="N67" s="174" t="e">
        <f>NA()</f>
        <v>#N/A</v>
      </c>
      <c r="O67" s="174">
        <f>IF(ISNUMBER('将来負担比率（分子）の構造'!M$53), IF('将来負担比率（分子）の構造'!M$53 &lt; 0, 0, '将来負担比率（分子）の構造'!M$53), NA())</f>
        <v>2416</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1732</v>
      </c>
      <c r="C72" s="178">
        <f>基金残高に係る経年分析!G55</f>
        <v>1741</v>
      </c>
      <c r="D72" s="178">
        <f>基金残高に係る経年分析!H55</f>
        <v>1325</v>
      </c>
    </row>
    <row r="73" spans="1:16" x14ac:dyDescent="0.15">
      <c r="A73" s="177" t="s">
        <v>78</v>
      </c>
      <c r="B73" s="178">
        <f>基金残高に係る経年分析!F56</f>
        <v>6</v>
      </c>
      <c r="C73" s="178">
        <f>基金残高に係る経年分析!G56</f>
        <v>6</v>
      </c>
      <c r="D73" s="178">
        <f>基金残高に係る経年分析!H56</f>
        <v>6</v>
      </c>
    </row>
    <row r="74" spans="1:16" x14ac:dyDescent="0.15">
      <c r="A74" s="177" t="s">
        <v>79</v>
      </c>
      <c r="B74" s="178">
        <f>基金残高に係る経年分析!F57</f>
        <v>669</v>
      </c>
      <c r="C74" s="178">
        <f>基金残高に係る経年分析!G57</f>
        <v>754</v>
      </c>
      <c r="D74" s="178">
        <f>基金残高に係る経年分析!H57</f>
        <v>392</v>
      </c>
    </row>
  </sheetData>
  <sheetProtection algorithmName="SHA-512" hashValue="bBpF5LsLlrnAe8EEf46Or/kPzCKjPYfZdyUYDHo1i2WO6T01xMtFljA+Sws9DdeavrRLUQ3u48yYKCDOQGNVQA==" saltValue="sFsvJMHoxwrzYFhU2fK4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2020-03-10T02:07:33Z</cp:lastPrinted>
  <dcterms:created xsi:type="dcterms:W3CDTF">2020-02-10T04:16:12Z</dcterms:created>
  <dcterms:modified xsi:type="dcterms:W3CDTF">2020-03-10T07:13:13Z</dcterms:modified>
  <cp:category/>
</cp:coreProperties>
</file>