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X:\!002財政関係\05 財政調査もの\令和７年度\20260303【312(木)〆】令和６年度財政状況資料集の作成等について\回答\"/>
    </mc:Choice>
  </mc:AlternateContent>
  <xr:revisionPtr revIDLastSave="0" documentId="13_ncr:1_{5DA235E2-9ABE-4986-A5F1-62A0A34FFD41}"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O34" i="10"/>
  <c r="BW34" i="10"/>
  <c r="BW35" i="10" s="1"/>
  <c r="BW36" i="10" s="1"/>
  <c r="BW37" i="10" s="1"/>
  <c r="BW38" i="10" s="1"/>
  <c r="BW39" i="10" s="1"/>
  <c r="BW40" i="10" s="1"/>
  <c r="BW41" i="10" s="1"/>
  <c r="BW42" i="10" s="1"/>
  <c r="BW43" i="10" s="1"/>
  <c r="BE34" i="10"/>
  <c r="C34" i="10"/>
  <c r="C35" i="10" s="1"/>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<sst xmlns="http://schemas.openxmlformats.org/spreadsheetml/2006/main" count="1095" uniqueCount="565">
  <si>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</si>
  <si>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</si>
  <si>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</si>
  <si>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</si>
  <si>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</si>
  <si>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</si>
  <si>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</si>
  <si>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</si>
  <si>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</si>
  <si>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</si>
  <si>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</si>
  <si>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</si>
  <si>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</si>
  <si>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</si>
  <si>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</si>
  <si>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</si>
  <si>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</si>
  <si>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</si>
  <si>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</si>
  <si>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</si>
  <si>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</si>
  <si>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</si>
  <si>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</si>
  <si>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</si>
  <si>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</si>
  <si>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</si>
  <si>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</si>
  <si>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</si>
  <si>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</si>
  <si>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</si>
  <si>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</si>
  <si>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</si>
  <si>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</si>
  <si>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</si>
  <si>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</si>
  <si>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</si>
  <si>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</si>
  <si>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</si>
  <si>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</si>
  <si>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</si>
  <si>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</si>
  <si>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</si>
  <si>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</si>
  <si>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</si>
  <si>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</si>
  <si>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</si>
  <si>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</si>
  <si>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</si>
  <si>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</si>
  <si>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</si>
  <si>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</si>
  <si>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</si>
  <si>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</si>
  <si>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</si>
  <si>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</si>
  <si>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</si>
  <si>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</si>
  <si>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</si>
  <si>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</si>
  <si>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</si>
  <si>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</si>
  <si>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</si>
  <si>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</si>
  <si>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</si>
  <si>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</si>
  <si>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</si>
  <si>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</si>
  <si>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</si>
  <si>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</si>
  <si>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</si>
  <si>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</si>
  <si>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</si>
  <si>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</si>
  <si>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</si>
  <si>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</si>
  <si>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</si>
  <si>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</si>
  <si>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</si>
  <si>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</si>
  <si>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</si>
  <si>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</si>
  <si>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</si>
  <si>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</si>
  <si>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</si>
  <si>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</si>
  <si>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</si>
  <si>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</si>
  <si>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</si>
  <si>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</si>
  <si>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</si>
  <si>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</si>
  <si>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</si>
  <si>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</si>
  <si>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</si>
  <si>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函南町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</si>
  <si>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</si>
  <si>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</si>
  <si>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</si>
  <si>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</si>
  <si>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</si>
  <si>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</si>
  <si>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</si>
  <si>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</si>
  <si>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</si>
  <si>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</si>
  <si>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</si>
  <si>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</si>
  <si>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</si>
  <si>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</si>
  <si>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</si>
  <si>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</si>
  <si>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</si>
  <si>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</si>
  <si>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</si>
  <si>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</si>
  <si>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</si>
  <si>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</si>
  <si>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</si>
  <si>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</si>
  <si>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</si>
  <si>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</si>
  <si>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</si>
  <si>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</si>
  <si>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</si>
  <si>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</si>
  <si>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</si>
  <si>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</si>
  <si>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</si>
  <si>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</si>
  <si>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</si>
  <si>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</si>
  <si>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</si>
  <si>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</si>
  <si>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</si>
  <si>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</si>
  <si>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</si>
  <si>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</si>
  <si>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</si>
  <si>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</si>
  <si>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</si>
  <si>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</si>
  <si>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</si>
  <si>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</si>
  <si>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</si>
  <si>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</si>
  <si>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</si>
  <si>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</si>
  <si>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</si>
  <si>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</si>
  <si>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</si>
  <si>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</si>
  <si>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</si>
  <si>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</si>
  <si>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</si>
  <si>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</si>
  <si>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</si>
  <si>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</si>
  <si>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</si>
  <si>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</si>
  <si>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</si>
  <si>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</si>
  <si>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</si>
  <si>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</si>
  <si>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</si>
  <si>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</si>
  <si>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</si>
  <si>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</si>
  <si>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</si>
  <si>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</si>
  <si>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</si>
  <si>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</si>
  <si>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</si>
  <si>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</si>
  <si>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</si>
  <si>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</si>
  <si>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</si>
  <si>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</si>
  <si>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</si>
  <si>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</si>
  <si>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</si>
  <si>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</si>
  <si>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</si>
  <si>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</si>
  <si>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</si>
  <si>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</si>
  <si>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</si>
  <si>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</si>
  <si>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</si>
  <si>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</si>
  <si>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</si>
  <si>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</si>
  <si>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</si>
  <si>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</si>
  <si>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</si>
  <si>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</si>
  <si>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</si>
  <si>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</si>
  <si>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</si>
  <si>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</si>
  <si>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</si>
  <si>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</si>
  <si>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</si>
  <si>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静岡県函南町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</si>
  <si>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</si>
  <si>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</si>
  <si>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</si>
  <si>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</si>
  <si>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</si>
  <si>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</si>
  <si>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</si>
  <si>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</si>
  <si>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</si>
  <si>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</si>
  <si>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</si>
  <si>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</si>
  <si>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</si>
  <si>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</si>
  <si>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</si>
  <si>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</si>
  <si>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</si>
  <si>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</si>
  <si>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</si>
  <si>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</si>
  <si>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</si>
  <si>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</si>
  <si>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</si>
  <si>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</si>
  <si>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</si>
  <si>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</si>
  <si>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</si>
  <si>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</si>
  <si>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</si>
  <si>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</si>
  <si>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</si>
  <si>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</si>
  <si>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</si>
  <si>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</si>
  <si>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</si>
  <si>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</si>
  <si>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</si>
  <si>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</si>
  <si>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</si>
  <si>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</si>
  <si>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</si>
  <si>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</si>
  <si>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</si>
  <si>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</si>
  <si>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</si>
  <si>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</si>
  <si>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</si>
  <si>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</si>
  <si>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</si>
  <si>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</si>
  <si>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</si>
  <si>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</si>
  <si>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</si>
  <si>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</si>
  <si>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</si>
  <si>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</si>
  <si>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</si>
  <si>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</si>
  <si>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</si>
  <si>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</si>
  <si>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</si>
  <si>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</si>
  <si>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</si>
  <si>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</si>
  <si>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</si>
  <si>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</si>
  <si>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</si>
  <si>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</si>
  <si>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</si>
  <si>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</si>
  <si>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</si>
  <si>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</si>
  <si>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</si>
  <si>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</si>
  <si>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</si>
  <si>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</si>
  <si>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</si>
  <si>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</si>
  <si>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</si>
  <si>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</si>
  <si>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</si>
  <si>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</si>
  <si>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</si>
  <si>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</si>
  <si>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</si>
  <si>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</si>
  <si>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</si>
  <si>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</si>
  <si>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</si>
  <si>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</si>
  <si>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</si>
  <si>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</si>
  <si>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</si>
  <si>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</si>
  <si>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</si>
  <si>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</si>
  <si>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</si>
  <si>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</si>
  <si>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</si>
  <si>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</si>
  <si>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</si>
  <si>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</si>
  <si>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</si>
  <si>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</si>
  <si>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</si>
  <si>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</si>
  <si>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</si>
  <si>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</si>
  <si>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</si>
  <si>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</si>
  <si>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</si>
  <si>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</si>
  <si>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</si>
  <si>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</si>
  <si>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</si>
  <si>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</si>
  <si>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</si>
  <si>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</si>
  <si>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</si>
  <si>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</si>
  <si>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</si>
  <si>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</si>
  <si>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</si>
  <si>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</si>
  <si>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</si>
  <si>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</si>
  <si>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</si>
  <si>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</si>
  <si>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</si>
  <si>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</si>
  <si>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</si>
  <si>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</si>
  <si>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</si>
  <si>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</si>
  <si>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</si>
  <si>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</si>
  <si>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</si>
  <si>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</si>
  <si>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</si>
  <si>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</si>
  <si>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</si>
  <si>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</si>
  <si>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</si>
  <si>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</si>
  <si>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</si>
  <si>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</si>
  <si>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</si>
  <si>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</si>
  <si>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</si>
  <si>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</si>
  <si>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静岡県函南町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</si>
  <si>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</si>
  <si>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</si>
  <si>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</si>
  <si>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</si>
  <si>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</si>
  <si>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</si>
  <si>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</si>
  <si>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</si>
  <si>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</si>
  <si>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</si>
  <si>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</si>
  <si>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</si>
  <si>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</si>
  <si>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</si>
  <si>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</si>
  <si>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</si>
  <si>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</si>
  <si>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</si>
  <si>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</si>
  <si>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</si>
  <si>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</si>
  <si>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</si>
  <si>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</si>
  <si>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</si>
  <si>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</si>
  <si>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</si>
  <si>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</si>
  <si>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</si>
  <si>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</si>
  <si>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</si>
  <si>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</si>
  <si>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</si>
  <si>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</si>
  <si>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</si>
  <si>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</si>
  <si>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</si>
  <si>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</si>
  <si>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上水道事業特別会計</t>
    <phoneticPr fontId="5"/>
  </si>
  <si>
    <t>法適用企業</t>
    <phoneticPr fontId="5"/>
  </si>
  <si>
    <t>簡易水道事業特別会計</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</si>
  <si>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</si>
  <si>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</si>
  <si>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</si>
  <si>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</si>
  <si>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</si>
  <si>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</si>
  <si>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</si>
  <si>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</si>
  <si>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</si>
  <si>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</si>
  <si>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</si>
  <si>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</si>
  <si>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</si>
  <si>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</si>
  <si>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</si>
  <si>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</si>
  <si>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</si>
  <si>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</si>
  <si>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</si>
  <si>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</si>
  <si>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</si>
  <si>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</si>
  <si>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</si>
  <si>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</si>
  <si>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</si>
  <si>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</si>
  <si>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</si>
  <si>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</si>
  <si>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</si>
  <si>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</si>
  <si>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</si>
  <si>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</si>
  <si>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</si>
  <si>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</si>
  <si>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</si>
  <si>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</si>
  <si>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</si>
  <si>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</si>
  <si>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</si>
  <si>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</si>
  <si>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</si>
  <si>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</si>
  <si>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</si>
  <si>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</si>
  <si>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</si>
  <si>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</si>
  <si>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</si>
  <si>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</si>
  <si>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</si>
  <si>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</si>
  <si>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</si>
  <si>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</si>
  <si>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</si>
  <si>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</si>
  <si>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</si>
  <si>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</si>
  <si>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</si>
  <si>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</si>
  <si>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</si>
  <si>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</si>
  <si>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</si>
  <si>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</si>
  <si>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</si>
  <si>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</si>
  <si>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</si>
  <si>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</si>
  <si>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</si>
  <si>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</si>
  <si>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</si>
  <si>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</si>
  <si>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</si>
  <si>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</si>
  <si>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</si>
  <si>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</si>
  <si>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</si>
  <si>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</si>
  <si>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</si>
  <si>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</si>
  <si>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</si>
  <si>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</si>
  <si>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</si>
  <si>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</si>
  <si>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</si>
  <si>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</si>
  <si>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</si>
  <si>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</si>
  <si>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</si>
  <si>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</si>
  <si>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</si>
  <si>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</si>
  <si>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</si>
  <si>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</si>
  <si>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</si>
  <si>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</si>
  <si>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</si>
  <si>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</si>
  <si>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</si>
  <si>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</si>
  <si>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</si>
  <si>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</si>
  <si>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</si>
  <si>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</si>
  <si>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</si>
  <si>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</si>
  <si>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</si>
  <si>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</si>
  <si>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</si>
  <si>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</si>
  <si>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</si>
  <si>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</si>
  <si>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</si>
  <si>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</si>
  <si>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</si>
  <si>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</si>
  <si>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</si>
  <si>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</si>
  <si>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</si>
  <si>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</si>
  <si>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</si>
  <si>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</si>
  <si>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</si>
  <si>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</si>
  <si>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</si>
  <si>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</si>
  <si>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</si>
  <si>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</si>
  <si>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</si>
  <si>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</si>
  <si>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</si>
  <si>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</si>
  <si>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</si>
  <si>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</si>
  <si>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</si>
  <si>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</si>
  <si>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</si>
  <si>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</si>
  <si>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</si>
  <si>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3.38</t>
  </si>
  <si>
    <t>▲ 0.11</t>
  </si>
  <si>
    <t>一般会計</t>
  </si>
  <si>
    <t>上水道事業特別会計</t>
  </si>
  <si>
    <t>下水道事業特別会計</t>
  </si>
  <si>
    <t>介護保険特別会計</t>
  </si>
  <si>
    <t>簡易水道事業特別会計</t>
  </si>
  <si>
    <t>国民健康保険特別会計</t>
  </si>
  <si>
    <t>農業集落排水事業特別会計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</si>
  <si>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</si>
  <si>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</si>
  <si>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</si>
  <si>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</si>
  <si>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</si>
  <si>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</si>
  <si>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</si>
  <si>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</si>
  <si>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静岡県市町総合事務組合</t>
    <rPh sb="0" eb="3">
      <t>シズオカケン</t>
    </rPh>
    <rPh sb="3" eb="5">
      <t>シチョウ</t>
    </rPh>
    <rPh sb="5" eb="7">
      <t>ソウゴウ</t>
    </rPh>
    <rPh sb="7" eb="9">
      <t>ジム</t>
    </rPh>
    <rPh sb="9" eb="11">
      <t>クミアイ</t>
    </rPh>
    <phoneticPr fontId="5"/>
  </si>
  <si>
    <t>三島函南広域行政組合</t>
    <rPh sb="0" eb="2">
      <t>ミシマ</t>
    </rPh>
    <rPh sb="2" eb="4">
      <t>カンナミ</t>
    </rPh>
    <rPh sb="4" eb="6">
      <t>コウイキ</t>
    </rPh>
    <rPh sb="6" eb="8">
      <t>ギョウセイ</t>
    </rPh>
    <rPh sb="8" eb="10">
      <t>クミアイ</t>
    </rPh>
    <phoneticPr fontId="5"/>
  </si>
  <si>
    <t>駿豆学園管理組合</t>
    <rPh sb="0" eb="2">
      <t>スンズ</t>
    </rPh>
    <rPh sb="2" eb="4">
      <t>ガクエン</t>
    </rPh>
    <rPh sb="4" eb="6">
      <t>カンリ</t>
    </rPh>
    <rPh sb="6" eb="8">
      <t>クミアイ</t>
    </rPh>
    <phoneticPr fontId="5"/>
  </si>
  <si>
    <t>駿東伊豆消防組合</t>
    <rPh sb="0" eb="2">
      <t>スントウ</t>
    </rPh>
    <rPh sb="2" eb="4">
      <t>イズ</t>
    </rPh>
    <rPh sb="4" eb="6">
      <t>ショウボウ</t>
    </rPh>
    <rPh sb="6" eb="8">
      <t>クミアイ</t>
    </rPh>
    <phoneticPr fontId="5"/>
  </si>
  <si>
    <t>静岡県後期高齢者医療広域連合</t>
    <rPh sb="0" eb="2">
      <t>シズオカ</t>
    </rPh>
    <rPh sb="2" eb="3">
      <t>ケン</t>
    </rPh>
    <rPh sb="3" eb="5">
      <t>コウキ</t>
    </rPh>
    <rPh sb="5" eb="8">
      <t>コウレイシャ</t>
    </rPh>
    <rPh sb="8" eb="10">
      <t>イリョウ</t>
    </rPh>
    <rPh sb="10" eb="12">
      <t>コウイキ</t>
    </rPh>
    <rPh sb="12" eb="14">
      <t>レンゴウ</t>
    </rPh>
    <phoneticPr fontId="5"/>
  </si>
  <si>
    <t>静岡地方税滞納整理機構</t>
    <rPh sb="0" eb="2">
      <t>シズオカ</t>
    </rPh>
    <rPh sb="2" eb="4">
      <t>チホウ</t>
    </rPh>
    <rPh sb="4" eb="5">
      <t>ゼイ</t>
    </rPh>
    <rPh sb="5" eb="7">
      <t>タイノウ</t>
    </rPh>
    <rPh sb="7" eb="9">
      <t>セイリ</t>
    </rPh>
    <rPh sb="9" eb="11">
      <t>キコウ</t>
    </rPh>
    <phoneticPr fontId="5"/>
  </si>
  <si>
    <t>箱根山御山組合</t>
    <rPh sb="0" eb="2">
      <t>ハコネ</t>
    </rPh>
    <rPh sb="2" eb="3">
      <t>ヤマ</t>
    </rPh>
    <rPh sb="3" eb="5">
      <t>オヤマ</t>
    </rPh>
    <rPh sb="5" eb="7">
      <t>クミアイ</t>
    </rPh>
    <phoneticPr fontId="5"/>
  </si>
  <si>
    <t>三島市外五ヶ市町箱根山組合</t>
    <rPh sb="0" eb="3">
      <t>ミシマシ</t>
    </rPh>
    <rPh sb="3" eb="4">
      <t>ホカ</t>
    </rPh>
    <rPh sb="4" eb="5">
      <t>ゴ</t>
    </rPh>
    <rPh sb="6" eb="7">
      <t>シ</t>
    </rPh>
    <rPh sb="7" eb="8">
      <t>マチ</t>
    </rPh>
    <rPh sb="8" eb="10">
      <t>ハコネ</t>
    </rPh>
    <rPh sb="10" eb="11">
      <t>サン</t>
    </rPh>
    <rPh sb="11" eb="13">
      <t>クミアイ</t>
    </rPh>
    <phoneticPr fontId="5"/>
  </si>
  <si>
    <t>箱根山禁伐林組合</t>
    <rPh sb="0" eb="2">
      <t>ハコネ</t>
    </rPh>
    <rPh sb="2" eb="3">
      <t>サン</t>
    </rPh>
    <rPh sb="3" eb="4">
      <t>キン</t>
    </rPh>
    <rPh sb="4" eb="5">
      <t>バツ</t>
    </rPh>
    <rPh sb="5" eb="6">
      <t>リン</t>
    </rPh>
    <rPh sb="6" eb="8">
      <t>クミアイ</t>
    </rPh>
    <phoneticPr fontId="5"/>
  </si>
  <si>
    <t>箱根山殖産林組合</t>
    <rPh sb="0" eb="2">
      <t>ハコネ</t>
    </rPh>
    <rPh sb="2" eb="3">
      <t>サン</t>
    </rPh>
    <rPh sb="3" eb="5">
      <t>ショクサン</t>
    </rPh>
    <rPh sb="5" eb="6">
      <t>リン</t>
    </rPh>
    <rPh sb="6" eb="8">
      <t>クミアイ</t>
    </rPh>
    <phoneticPr fontId="5"/>
  </si>
  <si>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5"/>
  </si>
  <si>
    <t>酪農王国株式会社</t>
    <rPh sb="0" eb="2">
      <t>ラクノウ</t>
    </rPh>
    <rPh sb="2" eb="4">
      <t>オウコク</t>
    </rPh>
    <rPh sb="4" eb="8">
      <t>カブシキガイシャ</t>
    </rPh>
    <phoneticPr fontId="5"/>
  </si>
  <si>
    <t>町立学校建設基金</t>
    <phoneticPr fontId="2"/>
  </si>
  <si>
    <t>廃棄物処理場建設基金</t>
    <phoneticPr fontId="2"/>
  </si>
  <si>
    <t>町営住宅建設基金</t>
    <phoneticPr fontId="2"/>
  </si>
  <si>
    <t>都市基盤施設整備基金</t>
    <phoneticPr fontId="2"/>
  </si>
  <si>
    <t>運動公園建設基金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</si>
</sst>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850B-4191-9595-97479936C2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27650</c:v>
                </c:pt>
                <c:pt idx="1">
                  <c:v>27007</c:v>
                </c:pt>
                <c:pt idx="2">
                  <c:v>25462</c:v>
                </c:pt>
                <c:pt idx="3">
                  <c:v>26416</c:v>
                </c:pt>
                <c:pt idx="4">
                  <c:v>58322</c:v>
                </c:pt>
              </c:numCache>
            </c:numRef>
          </c:val>
          <c:smooth val="0"/>
          <c:extLst>
            <c:ext xmlns:c16="http://schemas.microsoft.com/office/drawing/2014/chart" uri="{C3380CC4-5D6E-409C-BE32-E72D297353CC}">
              <c16:uniqueId val="{00000001-850B-4191-9595-97479936C2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6.49</c:v>
                </c:pt>
                <c:pt idx="1">
                  <c:v>7.88</c:v>
                </c:pt>
                <c:pt idx="2">
                  <c:v>8.42</c:v>
                </c:pt>
                <c:pt idx="3">
                  <c:v>6.09</c:v>
                </c:pt>
                <c:pt idx="4">
                  <c:v>7.08</c:v>
                </c:pt>
              </c:numCache>
            </c:numRef>
          </c:val>
          <c:extLst>
            <c:ext xmlns:c16="http://schemas.microsoft.com/office/drawing/2014/chart" uri="{C3380CC4-5D6E-409C-BE32-E72D297353CC}">
              <c16:uniqueId val="{00000000-CBFE-4901-A96B-1CE9A71B40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10.119999999999999</c:v>
                </c:pt>
                <c:pt idx="1">
                  <c:v>18.47</c:v>
                </c:pt>
                <c:pt idx="2">
                  <c:v>20.04</c:v>
                </c:pt>
                <c:pt idx="3">
                  <c:v>18.61</c:v>
                </c:pt>
                <c:pt idx="4">
                  <c:v>16.78</c:v>
                </c:pt>
              </c:numCache>
            </c:numRef>
          </c:val>
          <c:extLst>
            <c:ext xmlns:c16="http://schemas.microsoft.com/office/drawing/2014/chart" uri="{C3380CC4-5D6E-409C-BE32-E72D297353CC}">
              <c16:uniqueId val="{00000001-CBFE-4901-A96B-1CE9A71B40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2.36</c:v>
                </c:pt>
                <c:pt idx="1">
                  <c:v>10.67</c:v>
                </c:pt>
                <c:pt idx="2">
                  <c:v>1.5</c:v>
                </c:pt>
                <c:pt idx="3">
                  <c:v>-3.38</c:v>
                </c:pt>
                <c:pt idx="4">
                  <c:v>-0.11</c:v>
                </c:pt>
              </c:numCache>
            </c:numRef>
          </c:val>
          <c:smooth val="0"/>
          <c:extLst>
            <c:ext xmlns:c16="http://schemas.microsoft.com/office/drawing/2014/chart" uri="{C3380CC4-5D6E-409C-BE32-E72D297353CC}">
              <c16:uniqueId val="{00000002-CBFE-4901-A96B-1CE9A71B40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E9D-49B6-8B17-938A9CD49E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9D-49B6-8B17-938A9CD49EC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2-5E9D-49B6-8B17-938A9CD49EC5}"/>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c:v>
                </c:pt>
                <c:pt idx="4">
                  <c:v>#N/A</c:v>
                </c:pt>
                <c:pt idx="5">
                  <c:v>0.02</c:v>
                </c:pt>
                <c:pt idx="6">
                  <c:v>#N/A</c:v>
                </c:pt>
                <c:pt idx="7">
                  <c:v>0.02</c:v>
                </c:pt>
                <c:pt idx="8">
                  <c:v>#N/A</c:v>
                </c:pt>
                <c:pt idx="9">
                  <c:v>0.03</c:v>
                </c:pt>
              </c:numCache>
            </c:numRef>
          </c:val>
          <c:extLst>
            <c:ext xmlns:c16="http://schemas.microsoft.com/office/drawing/2014/chart" uri="{C3380CC4-5D6E-409C-BE32-E72D297353CC}">
              <c16:uniqueId val="{00000003-5E9D-49B6-8B17-938A9CD49EC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0.37</c:v>
                </c:pt>
                <c:pt idx="2">
                  <c:v>#N/A</c:v>
                </c:pt>
                <c:pt idx="3">
                  <c:v>0.6</c:v>
                </c:pt>
                <c:pt idx="4">
                  <c:v>#N/A</c:v>
                </c:pt>
                <c:pt idx="5">
                  <c:v>1.21</c:v>
                </c:pt>
                <c:pt idx="6">
                  <c:v>#N/A</c:v>
                </c:pt>
                <c:pt idx="7">
                  <c:v>0.44</c:v>
                </c:pt>
                <c:pt idx="8">
                  <c:v>#N/A</c:v>
                </c:pt>
                <c:pt idx="9">
                  <c:v>0.38</c:v>
                </c:pt>
              </c:numCache>
            </c:numRef>
          </c:val>
          <c:extLst>
            <c:ext xmlns:c16="http://schemas.microsoft.com/office/drawing/2014/chart" uri="{C3380CC4-5D6E-409C-BE32-E72D297353CC}">
              <c16:uniqueId val="{00000004-5E9D-49B6-8B17-938A9CD49EC5}"/>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0.45</c:v>
                </c:pt>
                <c:pt idx="2">
                  <c:v>#N/A</c:v>
                </c:pt>
                <c:pt idx="3">
                  <c:v>0.26</c:v>
                </c:pt>
                <c:pt idx="4">
                  <c:v>#N/A</c:v>
                </c:pt>
                <c:pt idx="5">
                  <c:v>0.18</c:v>
                </c:pt>
                <c:pt idx="6">
                  <c:v>#N/A</c:v>
                </c:pt>
                <c:pt idx="7">
                  <c:v>0.47</c:v>
                </c:pt>
                <c:pt idx="8">
                  <c:v>#N/A</c:v>
                </c:pt>
                <c:pt idx="9">
                  <c:v>0.53</c:v>
                </c:pt>
              </c:numCache>
            </c:numRef>
          </c:val>
          <c:extLst>
            <c:ext xmlns:c16="http://schemas.microsoft.com/office/drawing/2014/chart" uri="{C3380CC4-5D6E-409C-BE32-E72D297353CC}">
              <c16:uniqueId val="{00000005-5E9D-49B6-8B17-938A9CD49EC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1.07</c:v>
                </c:pt>
                <c:pt idx="2">
                  <c:v>#N/A</c:v>
                </c:pt>
                <c:pt idx="3">
                  <c:v>0.71</c:v>
                </c:pt>
                <c:pt idx="4">
                  <c:v>#N/A</c:v>
                </c:pt>
                <c:pt idx="5">
                  <c:v>1.95</c:v>
                </c:pt>
                <c:pt idx="6">
                  <c:v>#N/A</c:v>
                </c:pt>
                <c:pt idx="7">
                  <c:v>0.92</c:v>
                </c:pt>
                <c:pt idx="8">
                  <c:v>#N/A</c:v>
                </c:pt>
                <c:pt idx="9">
                  <c:v>1.08</c:v>
                </c:pt>
              </c:numCache>
            </c:numRef>
          </c:val>
          <c:extLst>
            <c:ext xmlns:c16="http://schemas.microsoft.com/office/drawing/2014/chart" uri="{C3380CC4-5D6E-409C-BE32-E72D297353CC}">
              <c16:uniqueId val="{00000006-5E9D-49B6-8B17-938A9CD49EC5}"/>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1.37</c:v>
                </c:pt>
                <c:pt idx="2">
                  <c:v>#N/A</c:v>
                </c:pt>
                <c:pt idx="3">
                  <c:v>1.49</c:v>
                </c:pt>
                <c:pt idx="4">
                  <c:v>#N/A</c:v>
                </c:pt>
                <c:pt idx="5">
                  <c:v>1.92</c:v>
                </c:pt>
                <c:pt idx="6">
                  <c:v>#N/A</c:v>
                </c:pt>
                <c:pt idx="7">
                  <c:v>1.79</c:v>
                </c:pt>
                <c:pt idx="8">
                  <c:v>#N/A</c:v>
                </c:pt>
                <c:pt idx="9">
                  <c:v>1.1299999999999999</c:v>
                </c:pt>
              </c:numCache>
            </c:numRef>
          </c:val>
          <c:extLst>
            <c:ext xmlns:c16="http://schemas.microsoft.com/office/drawing/2014/chart" uri="{C3380CC4-5D6E-409C-BE32-E72D297353CC}">
              <c16:uniqueId val="{00000007-5E9D-49B6-8B17-938A9CD49EC5}"/>
            </c:ext>
          </c:extLst>
        </c:ser>
        <c:ser>
          <c:idx val="8"/>
          <c:order val="8"/>
          <c:tx>
            <c:strRef>
              <c:f>データシート!$A$35</c:f>
              <c:strCache>
                <c:ptCount val="1"/>
                <c:pt idx="0">
                  <c:v>上水道事業特別会計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8.83</c:v>
                </c:pt>
                <c:pt idx="2">
                  <c:v>#N/A</c:v>
                </c:pt>
                <c:pt idx="3">
                  <c:v>8.32</c:v>
                </c:pt>
                <c:pt idx="4">
                  <c:v>#N/A</c:v>
                </c:pt>
                <c:pt idx="5">
                  <c:v>7.72</c:v>
                </c:pt>
                <c:pt idx="6">
                  <c:v>#N/A</c:v>
                </c:pt>
                <c:pt idx="7">
                  <c:v>7.26</c:v>
                </c:pt>
                <c:pt idx="8">
                  <c:v>#N/A</c:v>
                </c:pt>
                <c:pt idx="9">
                  <c:v>6.68</c:v>
                </c:pt>
              </c:numCache>
            </c:numRef>
          </c:val>
          <c:extLst>
            <c:ext xmlns:c16="http://schemas.microsoft.com/office/drawing/2014/chart" uri="{C3380CC4-5D6E-409C-BE32-E72D297353CC}">
              <c16:uniqueId val="{00000008-5E9D-49B6-8B17-938A9CD49EC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6.48</c:v>
                </c:pt>
                <c:pt idx="2">
                  <c:v>#N/A</c:v>
                </c:pt>
                <c:pt idx="3">
                  <c:v>7.88</c:v>
                </c:pt>
                <c:pt idx="4">
                  <c:v>#N/A</c:v>
                </c:pt>
                <c:pt idx="5">
                  <c:v>8.42</c:v>
                </c:pt>
                <c:pt idx="6">
                  <c:v>#N/A</c:v>
                </c:pt>
                <c:pt idx="7">
                  <c:v>6.09</c:v>
                </c:pt>
                <c:pt idx="8">
                  <c:v>#N/A</c:v>
                </c:pt>
                <c:pt idx="9">
                  <c:v>7.07</c:v>
                </c:pt>
              </c:numCache>
            </c:numRef>
          </c:val>
          <c:extLst>
            <c:ext xmlns:c16="http://schemas.microsoft.com/office/drawing/2014/chart" uri="{C3380CC4-5D6E-409C-BE32-E72D297353CC}">
              <c16:uniqueId val="{00000009-5E9D-49B6-8B17-938A9CD49EC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1010</c:v>
                </c:pt>
                <c:pt idx="5">
                  <c:v>971</c:v>
                </c:pt>
                <c:pt idx="8">
                  <c:v>995</c:v>
                </c:pt>
                <c:pt idx="11">
                  <c:v>979</c:v>
                </c:pt>
                <c:pt idx="14">
                  <c:v>963</c:v>
                </c:pt>
              </c:numCache>
            </c:numRef>
          </c:val>
          <c:extLst>
            <c:ext xmlns:c16="http://schemas.microsoft.com/office/drawing/2014/chart" uri="{C3380CC4-5D6E-409C-BE32-E72D297353CC}">
              <c16:uniqueId val="{00000000-326B-4CE6-981A-79FF7EE8C1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6B-4CE6-981A-79FF7EE8C1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67</c:v>
                </c:pt>
                <c:pt idx="3">
                  <c:v>67</c:v>
                </c:pt>
                <c:pt idx="6">
                  <c:v>67</c:v>
                </c:pt>
                <c:pt idx="9">
                  <c:v>67</c:v>
                </c:pt>
                <c:pt idx="12">
                  <c:v>67</c:v>
                </c:pt>
              </c:numCache>
            </c:numRef>
          </c:val>
          <c:extLst>
            <c:ext xmlns:c16="http://schemas.microsoft.com/office/drawing/2014/chart" uri="{C3380CC4-5D6E-409C-BE32-E72D297353CC}">
              <c16:uniqueId val="{00000002-326B-4CE6-981A-79FF7EE8C1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82</c:v>
                </c:pt>
                <c:pt idx="3">
                  <c:v>18</c:v>
                </c:pt>
                <c:pt idx="6">
                  <c:v>18</c:v>
                </c:pt>
                <c:pt idx="9">
                  <c:v>18</c:v>
                </c:pt>
                <c:pt idx="12">
                  <c:v>26</c:v>
                </c:pt>
              </c:numCache>
            </c:numRef>
          </c:val>
          <c:extLst>
            <c:ext xmlns:c16="http://schemas.microsoft.com/office/drawing/2014/chart" uri="{C3380CC4-5D6E-409C-BE32-E72D297353CC}">
              <c16:uniqueId val="{00000003-326B-4CE6-981A-79FF7EE8C1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310</c:v>
                </c:pt>
                <c:pt idx="3">
                  <c:v>272</c:v>
                </c:pt>
                <c:pt idx="6">
                  <c:v>314</c:v>
                </c:pt>
                <c:pt idx="9">
                  <c:v>317</c:v>
                </c:pt>
                <c:pt idx="12">
                  <c:v>307</c:v>
                </c:pt>
              </c:numCache>
            </c:numRef>
          </c:val>
          <c:extLst>
            <c:ext xmlns:c16="http://schemas.microsoft.com/office/drawing/2014/chart" uri="{C3380CC4-5D6E-409C-BE32-E72D297353CC}">
              <c16:uniqueId val="{00000004-326B-4CE6-981A-79FF7EE8C1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6B-4CE6-981A-79FF7EE8C1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6B-4CE6-981A-79FF7EE8C1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1006</c:v>
                </c:pt>
                <c:pt idx="3">
                  <c:v>996</c:v>
                </c:pt>
                <c:pt idx="6">
                  <c:v>974</c:v>
                </c:pt>
                <c:pt idx="9">
                  <c:v>974</c:v>
                </c:pt>
                <c:pt idx="12">
                  <c:v>976</c:v>
                </c:pt>
              </c:numCache>
            </c:numRef>
          </c:val>
          <c:extLst>
            <c:ext xmlns:c16="http://schemas.microsoft.com/office/drawing/2014/chart" uri="{C3380CC4-5D6E-409C-BE32-E72D297353CC}">
              <c16:uniqueId val="{00000007-326B-4CE6-981A-79FF7EE8C1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455</c:v>
                </c:pt>
                <c:pt idx="2">
                  <c:v>#N/A</c:v>
                </c:pt>
                <c:pt idx="3">
                  <c:v>#N/A</c:v>
                </c:pt>
                <c:pt idx="4">
                  <c:v>382</c:v>
                </c:pt>
                <c:pt idx="5">
                  <c:v>#N/A</c:v>
                </c:pt>
                <c:pt idx="6">
                  <c:v>#N/A</c:v>
                </c:pt>
                <c:pt idx="7">
                  <c:v>378</c:v>
                </c:pt>
                <c:pt idx="8">
                  <c:v>#N/A</c:v>
                </c:pt>
                <c:pt idx="9">
                  <c:v>#N/A</c:v>
                </c:pt>
                <c:pt idx="10">
                  <c:v>397</c:v>
                </c:pt>
                <c:pt idx="11">
                  <c:v>#N/A</c:v>
                </c:pt>
                <c:pt idx="12">
                  <c:v>#N/A</c:v>
                </c:pt>
                <c:pt idx="13">
                  <c:v>413</c:v>
                </c:pt>
                <c:pt idx="14">
                  <c:v>#N/A</c:v>
                </c:pt>
              </c:numCache>
            </c:numRef>
          </c:val>
          <c:smooth val="0"/>
          <c:extLst>
            <c:ext xmlns:c16="http://schemas.microsoft.com/office/drawing/2014/chart" uri="{C3380CC4-5D6E-409C-BE32-E72D297353CC}">
              <c16:uniqueId val="{00000008-326B-4CE6-981A-79FF7EE8C1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10495</c:v>
                </c:pt>
                <c:pt idx="5">
                  <c:v>10502</c:v>
                </c:pt>
                <c:pt idx="8">
                  <c:v>10067</c:v>
                </c:pt>
                <c:pt idx="11">
                  <c:v>9575</c:v>
                </c:pt>
                <c:pt idx="14">
                  <c:v>9076</c:v>
                </c:pt>
              </c:numCache>
            </c:numRef>
          </c:val>
          <c:extLst>
            <c:ext xmlns:c16="http://schemas.microsoft.com/office/drawing/2014/chart" uri="{C3380CC4-5D6E-409C-BE32-E72D297353CC}">
              <c16:uniqueId val="{00000000-1B56-4029-A074-7F45E91B82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1646</c:v>
                </c:pt>
                <c:pt idx="5">
                  <c:v>1378</c:v>
                </c:pt>
                <c:pt idx="8">
                  <c:v>1668</c:v>
                </c:pt>
                <c:pt idx="11">
                  <c:v>1624</c:v>
                </c:pt>
                <c:pt idx="14">
                  <c:v>1610</c:v>
                </c:pt>
              </c:numCache>
            </c:numRef>
          </c:val>
          <c:extLst>
            <c:ext xmlns:c16="http://schemas.microsoft.com/office/drawing/2014/chart" uri="{C3380CC4-5D6E-409C-BE32-E72D297353CC}">
              <c16:uniqueId val="{00000001-1B56-4029-A074-7F45E91B82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1681</c:v>
                </c:pt>
                <c:pt idx="5">
                  <c:v>2739</c:v>
                </c:pt>
                <c:pt idx="8">
                  <c:v>2826</c:v>
                </c:pt>
                <c:pt idx="11">
                  <c:v>2822</c:v>
                </c:pt>
                <c:pt idx="14">
                  <c:v>2406</c:v>
                </c:pt>
              </c:numCache>
            </c:numRef>
          </c:val>
          <c:extLst>
            <c:ext xmlns:c16="http://schemas.microsoft.com/office/drawing/2014/chart" uri="{C3380CC4-5D6E-409C-BE32-E72D297353CC}">
              <c16:uniqueId val="{00000002-1B56-4029-A074-7F45E91B82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56-4029-A074-7F45E91B82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56-4029-A074-7F45E91B82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56-4029-A074-7F45E91B82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774</c:v>
                </c:pt>
                <c:pt idx="3">
                  <c:v>813</c:v>
                </c:pt>
                <c:pt idx="6">
                  <c:v>905</c:v>
                </c:pt>
                <c:pt idx="9">
                  <c:v>870</c:v>
                </c:pt>
                <c:pt idx="12">
                  <c:v>1041</c:v>
                </c:pt>
              </c:numCache>
            </c:numRef>
          </c:val>
          <c:extLst>
            <c:ext xmlns:c16="http://schemas.microsoft.com/office/drawing/2014/chart" uri="{C3380CC4-5D6E-409C-BE32-E72D297353CC}">
              <c16:uniqueId val="{00000006-1B56-4029-A074-7F45E91B82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307</c:v>
                </c:pt>
                <c:pt idx="3">
                  <c:v>278</c:v>
                </c:pt>
                <c:pt idx="6">
                  <c:v>276</c:v>
                </c:pt>
                <c:pt idx="9">
                  <c:v>258</c:v>
                </c:pt>
                <c:pt idx="12">
                  <c:v>238</c:v>
                </c:pt>
              </c:numCache>
            </c:numRef>
          </c:val>
          <c:extLst>
            <c:ext xmlns:c16="http://schemas.microsoft.com/office/drawing/2014/chart" uri="{C3380CC4-5D6E-409C-BE32-E72D297353CC}">
              <c16:uniqueId val="{00000007-1B56-4029-A074-7F45E91B82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3960</c:v>
                </c:pt>
                <c:pt idx="3">
                  <c:v>3147</c:v>
                </c:pt>
                <c:pt idx="6">
                  <c:v>3825</c:v>
                </c:pt>
                <c:pt idx="9">
                  <c:v>3852</c:v>
                </c:pt>
                <c:pt idx="12">
                  <c:v>3841</c:v>
                </c:pt>
              </c:numCache>
            </c:numRef>
          </c:val>
          <c:extLst>
            <c:ext xmlns:c16="http://schemas.microsoft.com/office/drawing/2014/chart" uri="{C3380CC4-5D6E-409C-BE32-E72D297353CC}">
              <c16:uniqueId val="{00000008-1B56-4029-A074-7F45E91B82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737</c:v>
                </c:pt>
                <c:pt idx="3">
                  <c:v>670</c:v>
                </c:pt>
                <c:pt idx="6">
                  <c:v>603</c:v>
                </c:pt>
                <c:pt idx="9">
                  <c:v>536</c:v>
                </c:pt>
                <c:pt idx="12">
                  <c:v>469</c:v>
                </c:pt>
              </c:numCache>
            </c:numRef>
          </c:val>
          <c:extLst>
            <c:ext xmlns:c16="http://schemas.microsoft.com/office/drawing/2014/chart" uri="{C3380CC4-5D6E-409C-BE32-E72D297353CC}">
              <c16:uniqueId val="{00000009-1B56-4029-A074-7F45E91B82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11174</c:v>
                </c:pt>
                <c:pt idx="3">
                  <c:v>11171</c:v>
                </c:pt>
                <c:pt idx="6">
                  <c:v>10520</c:v>
                </c:pt>
                <c:pt idx="9">
                  <c:v>9806</c:v>
                </c:pt>
                <c:pt idx="12">
                  <c:v>9723</c:v>
                </c:pt>
              </c:numCache>
            </c:numRef>
          </c:val>
          <c:extLst>
            <c:ext xmlns:c16="http://schemas.microsoft.com/office/drawing/2014/chart" uri="{C3380CC4-5D6E-409C-BE32-E72D297353CC}">
              <c16:uniqueId val="{0000000A-1B56-4029-A074-7F45E91B82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3130</c:v>
                </c:pt>
                <c:pt idx="2">
                  <c:v>#N/A</c:v>
                </c:pt>
                <c:pt idx="3">
                  <c:v>#N/A</c:v>
                </c:pt>
                <c:pt idx="4">
                  <c:v>1459</c:v>
                </c:pt>
                <c:pt idx="5">
                  <c:v>#N/A</c:v>
                </c:pt>
                <c:pt idx="6">
                  <c:v>#N/A</c:v>
                </c:pt>
                <c:pt idx="7">
                  <c:v>1568</c:v>
                </c:pt>
                <c:pt idx="8">
                  <c:v>#N/A</c:v>
                </c:pt>
                <c:pt idx="9">
                  <c:v>#N/A</c:v>
                </c:pt>
                <c:pt idx="10">
                  <c:v>1302</c:v>
                </c:pt>
                <c:pt idx="11">
                  <c:v>#N/A</c:v>
                </c:pt>
                <c:pt idx="12">
                  <c:v>#N/A</c:v>
                </c:pt>
                <c:pt idx="13">
                  <c:v>2221</c:v>
                </c:pt>
                <c:pt idx="14">
                  <c:v>#N/A</c:v>
                </c:pt>
              </c:numCache>
            </c:numRef>
          </c:val>
          <c:smooth val="0"/>
          <c:extLst>
            <c:ext xmlns:c16="http://schemas.microsoft.com/office/drawing/2014/chart" uri="{C3380CC4-5D6E-409C-BE32-E72D297353CC}">
              <c16:uniqueId val="{0000000B-1B56-4029-A074-7F45E91B82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1662</c:v>
                </c:pt>
                <c:pt idx="1">
                  <c:v>1564</c:v>
                </c:pt>
                <c:pt idx="2">
                  <c:v>1453</c:v>
                </c:pt>
              </c:numCache>
            </c:numRef>
          </c:val>
          <c:extLst>
            <c:ext xmlns:c16="http://schemas.microsoft.com/office/drawing/2014/chart" uri="{C3380CC4-5D6E-409C-BE32-E72D297353CC}">
              <c16:uniqueId val="{00000000-4E2C-4875-94A6-4F6D13CEEA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c:v>
                </c:pt>
                <c:pt idx="1">
                  <c:v>6</c:v>
                </c:pt>
                <c:pt idx="2">
                  <c:v>6</c:v>
                </c:pt>
              </c:numCache>
            </c:numRef>
          </c:val>
          <c:extLst>
            <c:ext xmlns:c16="http://schemas.microsoft.com/office/drawing/2014/chart" uri="{C3380CC4-5D6E-409C-BE32-E72D297353CC}">
              <c16:uniqueId val="{00000001-4E2C-4875-94A6-4F6D13CEEA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830</c:v>
                </c:pt>
                <c:pt idx="1">
                  <c:v>992</c:v>
                </c:pt>
                <c:pt idx="2">
                  <c:v>726</c:v>
                </c:pt>
              </c:numCache>
            </c:numRef>
          </c:val>
          <c:extLst>
            <c:ext xmlns:c16="http://schemas.microsoft.com/office/drawing/2014/chart" uri="{C3380CC4-5D6E-409C-BE32-E72D297353CC}">
              <c16:uniqueId val="{00000002-4E2C-4875-94A6-4F6D13CEEA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静岡県函南町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元利償還金等については、駿東伊豆消防組合の元利償還金が増加しているものの総額としては前年度と同額となった。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一方で算入公債費等については、控除される臨時財政対策債償還費が減少したこと等により</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百万円減少し、実質公債費比率の分子は増加傾向にある。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今後においても地方債の増加や控除財源の減少が見込まれるため、公営企業及び一部事務組合を含め地方債の新規発行については慎重に判断し、公債費負担の軽減に努める。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満期一括償還の対象なし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静岡県函南町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将来負担額は、一般会計等に係る地方債の現在高が将来負担額全体の</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割を占めており、令和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元金償還額が地方債発行額を上回ったため、地方債の現在高は前年度比で減少した。その他については、退職手当負担見込額が退職者の増加に伴う積立金の減少に伴い増加したが、総額としては前年度と同水準となった。</a:t>
          </a:r>
        </a:p>
        <a:p>
          <a:r>
            <a:rPr kumimoji="1" lang="ja-JP" altLang="en-US" sz="1400">
              <a:solidFill>
                <a:sysClr val="windowText" lastClr="000000"/>
              </a:solidFill>
              <a:latin typeface="ＭＳ ゴシック" pitchFamily="49" charset="-128"/>
              <a:ea typeface="ＭＳ ゴシック" pitchFamily="49" charset="-128"/>
            </a:rPr>
            <a:t>　一方、充当可能財源等については基準財政需要額算入見込額が臨時財政対策債発行可能額減少の影響により減少したほか、基金残高の減少により充当可能基金が減少しているため、将来負担比率の分子としては上昇に転じ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静岡県函南町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令和元年度に東日本台風被災による災害復旧事業の財源として基金残高が大きく減少して以降、基金残高の回復に努めた。また、将来の施設の更新、長寿命化が予定されていることを考慮し、廃棄物処理場建設基金及び町立学校建設基金への新規積立も積極的に実施してきた。しか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年度においては、物価高騰等への対応のほか、西小学校長寿命化改修や廃棄物処理場施設機器等改修等により前述の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基金を取り崩したため令和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万円となり、前年度比で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万円の減額となった。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未曾有の災害に備え、財政調整基金の残高は現在の水準を保持する必要があるため、地方債発行とのバランスや事業費の平準化等を図りながら取り崩し額の縮減に努めていく。その他基金については、老朽化の進む教育施設と廃棄物処理場の建設基金を財政調整基金に次ぐ優先先として積立てを行っ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・町立学校建設基金：町立学校の建設及び管理に要する経費に充てる。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・廃棄物処理場建設基金：廃棄物処理場の建設資金に充てる。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・町営住宅建設基金：町営住宅の建設及び管理に要する経費に充てる。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・都市基盤施設整備基金：都市基盤施設（駐車場等）の整備に充てる。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・運動公園建設基金：運動公園の整備に充てる。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・町立学校建設基金において、西小学校長寿命化改修に充てるため取り崩しを行い、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万円の減額となった。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・廃棄物処理場建設基金において、焼却場廃棄物処理場施設機器等改修に充てるため取り崩しを行い、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万円の減額となった。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・町営住宅建設基金において、町営住宅の長寿命化改修に充てるため取り崩しを行い、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万円の減額となった。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に老朽化が進んでいるため、長寿命化改修のための取り崩しが増加しているが、地方債発行とのバランスや事業費の平準化、事務事業の見直しによる歳出削減を進めることで基金繰入に頼らない財政運営に転換し、現在の基金残高の水準の維持に努め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財政調整基金は、令和元年度に東日本台風被災による災害復旧事業の財源として取り崩したことで基金残高が大きく減少し、令和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年度以降、基金残高の回復に努めた結果、改善傾向にあった。しかし、令和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年度は物価高騰等への対応のほか、西小学校長寿命化改修の財源として取り崩したため、令和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万円となり、前年度比で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万円の減額となった。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当町の基金残高の目安は、標準財政規模の１割から２割程度を考慮した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億円以上を維持する目標として着実な積立てを行ってきたが、令和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取り崩し額が積立額を上回る状況が続き残高が減少している。地方債発行とのバランスや事業費の平準化、事務事業の見直しによる歳出削減を進めることで基金繰入に頼らない財政運営に転換し、現在の基金残高の水準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起債償還額とのバランスを取りながら起債の発行に努めており、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年以上増減の動きはない。</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今後も、起債償還額とのバランスを図りながら地方債発行に努め、基金に依存することのない財政運営を目指していく。</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静岡県函南町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36,105
35,653
65.16
15,478,363
14,856,036
612,945
8,657,474
9,722,573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力指数は、類似団体平均を上回っているものの年々低下傾向にある。令和６年度は、普通交付税の算定において、こども子育て費の創設や高齢者人口の増加に伴う高齢者保健福祉費の増加、物価高騰に対応した単位費用引上げ等により基準財政需要額が増額したことで、</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ヶ年平均で</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ポイントの低下となった。</a:t>
          </a:r>
        </a:p>
        <a:p>
          <a:r>
            <a:rPr kumimoji="1" lang="ja-JP" altLang="en-US" sz="1100">
              <a:latin typeface="ＭＳ Ｐゴシック" panose="020B0600070205080204" pitchFamily="50" charset="-128"/>
              <a:ea typeface="ＭＳ Ｐゴシック" panose="020B0600070205080204" pitchFamily="50" charset="-128"/>
            </a:rPr>
            <a:t>　物価・人件費高騰、扶助費の増加等により町税の伸び以上に歳出が増加していることから今後も財政力の上昇は見込みにくいため、税収等の更なる徴収強化に加え、会計年度任用職員を含めた職員の適正配置や公共施設の管理コストの縮減を進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726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143228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7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4532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32755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110366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年度より類似団体平均を上回る状況にあったが、令和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年度においては扶助費及び人件費の増加により経常的経費が増加したことにより、前年度比</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ポイント上昇し類似団体平均をさらに上回った。</a:t>
          </a:r>
        </a:p>
        <a:p>
          <a:r>
            <a:rPr kumimoji="1" lang="ja-JP" altLang="en-US" sz="1200">
              <a:latin typeface="ＭＳ Ｐゴシック" panose="020B0600070205080204" pitchFamily="50" charset="-128"/>
              <a:ea typeface="ＭＳ Ｐゴシック" panose="020B0600070205080204" pitchFamily="50" charset="-128"/>
            </a:rPr>
            <a:t>　今後においても、物価高騰の恒常化や施設の長寿命化改修に伴う地方債発行額の増加などによる経常的経費の増加が予想されるため、既存事業の見直し（全庁的な事業の再点検、自治体ＤＸの推進による業務効率化、会計年度任用職員を含めた職員の適正配置、施設の管理内容の見直し等）や財政シミュレーションを踏まえた地方債発行の平準化等により経常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84138</xdr:rowOff>
    </xdr:from>
    <xdr:to>
      <xdr:col>23</xdr:col>
      <xdr:colOff>133350</xdr:colOff>
      <xdr:row>64</xdr:row>
      <xdr:rowOff>27305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85488"/>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122872</xdr:rowOff>
    </xdr:from>
    <xdr:to>
      <xdr:col>19</xdr:col>
      <xdr:colOff>133350</xdr:colOff>
      <xdr:row>63</xdr:row>
      <xdr:rowOff>84138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52772"/>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67628</xdr:rowOff>
    </xdr:from>
    <xdr:to>
      <xdr:col>15</xdr:col>
      <xdr:colOff>82550</xdr:colOff>
      <xdr:row>62</xdr:row>
      <xdr:rowOff>122872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54628"/>
          <a:ext cx="889000" cy="39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67628</xdr:rowOff>
    </xdr:from>
    <xdr:to>
      <xdr:col>11</xdr:col>
      <xdr:colOff>31750</xdr:colOff>
      <xdr:row>63</xdr:row>
      <xdr:rowOff>35878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54628"/>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147955</xdr:rowOff>
    </xdr:from>
    <xdr:to>
      <xdr:col>23</xdr:col>
      <xdr:colOff>184150</xdr:colOff>
      <xdr:row>64</xdr:row>
      <xdr:rowOff>78105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120032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2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33338</xdr:rowOff>
    </xdr:from>
    <xdr:to>
      <xdr:col>19</xdr:col>
      <xdr:colOff>184150</xdr:colOff>
      <xdr:row>63</xdr:row>
      <xdr:rowOff>134938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72072</xdr:rowOff>
    </xdr:from>
    <xdr:to>
      <xdr:col>15</xdr:col>
      <xdr:colOff>133350</xdr:colOff>
      <xdr:row>63</xdr:row>
      <xdr:rowOff>2222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16828</xdr:rowOff>
    </xdr:from>
    <xdr:to>
      <xdr:col>11</xdr:col>
      <xdr:colOff>82550</xdr:colOff>
      <xdr:row>60</xdr:row>
      <xdr:rowOff>118428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128605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人事院勧告に基づく月例給の引上げによる一般職給の改定や会計年度任用職員の勤勉手当の支給開始による人件費増加の影響が大きく、前年度から</a:t>
          </a:r>
          <a:r>
            <a:rPr kumimoji="1" lang="en-US" altLang="ja-JP" sz="1200">
              <a:latin typeface="ＭＳ Ｐゴシック" panose="020B0600070205080204" pitchFamily="50" charset="-128"/>
              <a:ea typeface="ＭＳ Ｐゴシック" panose="020B0600070205080204" pitchFamily="50" charset="-128"/>
            </a:rPr>
            <a:t>10,183</a:t>
          </a:r>
          <a:r>
            <a:rPr kumimoji="1" lang="ja-JP" altLang="en-US" sz="1200">
              <a:latin typeface="ＭＳ Ｐゴシック" panose="020B0600070205080204" pitchFamily="50" charset="-128"/>
              <a:ea typeface="ＭＳ Ｐゴシック" panose="020B0600070205080204" pitchFamily="50" charset="-128"/>
            </a:rPr>
            <a:t>円増加した。</a:t>
          </a:r>
        </a:p>
        <a:p>
          <a:r>
            <a:rPr kumimoji="1" lang="ja-JP" altLang="en-US" sz="1200">
              <a:latin typeface="ＭＳ Ｐゴシック" panose="020B0600070205080204" pitchFamily="50" charset="-128"/>
              <a:ea typeface="ＭＳ Ｐゴシック" panose="020B0600070205080204" pitchFamily="50" charset="-128"/>
            </a:rPr>
            <a:t>　全国、県内及び類似団体内平均値を下回っているものの、個別に見ると類似団体と比較して管理職手当や会計年度任用職員報酬の決算額が多い傾向にあるため、組織体制の見直しや民間委託の活用等による人件費・物件費総額の縮減を進めるとともに、施設の今後のあり方を検討することで人件費を含めた維持管理コストの縮減を進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96903</xdr:rowOff>
    </xdr:from>
    <xdr:to>
      <xdr:col>23</xdr:col>
      <xdr:colOff>133350</xdr:colOff>
      <xdr:row>82</xdr:row>
      <xdr:rowOff>158331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55803"/>
          <a:ext cx="838200" cy="6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96903</xdr:rowOff>
    </xdr:from>
    <xdr:to>
      <xdr:col>19</xdr:col>
      <xdr:colOff>133350</xdr:colOff>
      <xdr:row>82</xdr:row>
      <xdr:rowOff>100045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55803"/>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46078</xdr:rowOff>
    </xdr:from>
    <xdr:to>
      <xdr:col>15</xdr:col>
      <xdr:colOff>82550</xdr:colOff>
      <xdr:row>82</xdr:row>
      <xdr:rowOff>100045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04978"/>
          <a:ext cx="889000" cy="5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33108</xdr:rowOff>
    </xdr:from>
    <xdr:to>
      <xdr:col>11</xdr:col>
      <xdr:colOff>31750</xdr:colOff>
      <xdr:row>82</xdr:row>
      <xdr:rowOff>46078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92008"/>
          <a:ext cx="889000" cy="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107531</xdr:rowOff>
    </xdr:from>
    <xdr:to>
      <xdr:col>23</xdr:col>
      <xdr:colOff>184150</xdr:colOff>
      <xdr:row>83</xdr:row>
      <xdr:rowOff>37681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6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124058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1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46103</xdr:rowOff>
    </xdr:from>
    <xdr:to>
      <xdr:col>19</xdr:col>
      <xdr:colOff>184150</xdr:colOff>
      <xdr:row>82</xdr:row>
      <xdr:rowOff>147703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0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157880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73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49245</xdr:rowOff>
    </xdr:from>
    <xdr:to>
      <xdr:col>15</xdr:col>
      <xdr:colOff>133350</xdr:colOff>
      <xdr:row>82</xdr:row>
      <xdr:rowOff>150845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161022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7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166728</xdr:rowOff>
    </xdr:from>
    <xdr:to>
      <xdr:col>11</xdr:col>
      <xdr:colOff>82550</xdr:colOff>
      <xdr:row>82</xdr:row>
      <xdr:rowOff>96878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107055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2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153758</xdr:rowOff>
    </xdr:from>
    <xdr:to>
      <xdr:col>7</xdr:col>
      <xdr:colOff>31750</xdr:colOff>
      <xdr:row>82</xdr:row>
      <xdr:rowOff>83908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4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94085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1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職員の年齢構成の変化（これまでに比べて若い世代の管理職への昇格等）により、前年度比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今後についても、計画的な職員採用による年齢構成の平準化に努めるとともに、事業や公共施設の見直しにより職員配置の適正化についても併せて進めていく。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86</xdr:row>
      <xdr:rowOff>49893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39471"/>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66221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100693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117929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84563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全国及び県内平均値と比較すると職員数は少なく、類似団体内平均値とほぼ同水準であることから、概ね適正なものと考える。</a:t>
          </a:r>
        </a:p>
        <a:p>
          <a:r>
            <a:rPr kumimoji="1" lang="ja-JP" altLang="en-US" sz="1300">
              <a:latin typeface="ＭＳ Ｐゴシック" panose="020B0600070205080204" pitchFamily="50" charset="-128"/>
              <a:ea typeface="ＭＳ Ｐゴシック" panose="020B0600070205080204" pitchFamily="50" charset="-128"/>
            </a:rPr>
            <a:t>　一方で、会計年度任用職員の人件費が増加しているため、会計年度任用職員を含めた町全体の職員配置について、公共施設の適正配置の検討と併せて進めていく。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4092</xdr:rowOff>
    </xdr:from>
    <xdr:to>
      <xdr:col>81</xdr:col>
      <xdr:colOff>44450</xdr:colOff>
      <xdr:row>61</xdr:row>
      <xdr:rowOff>9454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62542"/>
          <a:ext cx="8382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4092</xdr:rowOff>
    </xdr:from>
    <xdr:to>
      <xdr:col>77</xdr:col>
      <xdr:colOff>44450</xdr:colOff>
      <xdr:row>61</xdr:row>
      <xdr:rowOff>16157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46254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xdr:rowOff>
    </xdr:from>
    <xdr:to>
      <xdr:col>72</xdr:col>
      <xdr:colOff>203200</xdr:colOff>
      <xdr:row>61</xdr:row>
      <xdr:rowOff>16157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5852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166158</xdr:rowOff>
    </xdr:from>
    <xdr:to>
      <xdr:col>68</xdr:col>
      <xdr:colOff>152400</xdr:colOff>
      <xdr:row>61</xdr:row>
      <xdr:rowOff>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53158"/>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130104</xdr:rowOff>
    </xdr:from>
    <xdr:to>
      <xdr:col>81</xdr:col>
      <xdr:colOff>95250</xdr:colOff>
      <xdr:row>61</xdr:row>
      <xdr:rowOff>60254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1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146631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6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124742</xdr:rowOff>
    </xdr:from>
    <xdr:to>
      <xdr:col>77</xdr:col>
      <xdr:colOff>95250</xdr:colOff>
      <xdr:row>61</xdr:row>
      <xdr:rowOff>54892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1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65069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80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136807</xdr:rowOff>
    </xdr:from>
    <xdr:to>
      <xdr:col>73</xdr:col>
      <xdr:colOff>44450</xdr:colOff>
      <xdr:row>61</xdr:row>
      <xdr:rowOff>66957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77134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9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120721</xdr:rowOff>
    </xdr:from>
    <xdr:to>
      <xdr:col>68</xdr:col>
      <xdr:colOff>203200</xdr:colOff>
      <xdr:row>61</xdr:row>
      <xdr:rowOff>50871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61048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３ヶ年平均</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ポイント上昇したものの、依然として類似団体内平均値を下回り、県内平均値と同水準にある。　　　　　　　　　　　　　　　　　　　　　　　　　　　　　　　　　　　　　　　　　　　　　　　　　　　　　　　　　　　　　　　　　　　　　　　　　　　　　　　　　　　　　　　　　　　　　　　　　　　　　　　　　　　　　　　　　　　　　　　　　　　　　　　　　　　　　　　　　　　　　　　　　　　　　　　　　　　　　　　　　　　　　　　　　　　　　　　　　　　　　　　　　　　　　　　　　　　　　　　　　　　　　　　　　　　　　　　　　　　　　　　　　　　　　　　　　　　　　　　　　　　　　　　　　　　　　　　　　　　　　　　　　　　　　　　　　　　　　　　　　</a:t>
          </a:r>
        </a:p>
        <a:p>
          <a:r>
            <a:rPr kumimoji="1" lang="ja-JP" altLang="en-US" sz="1200">
              <a:latin typeface="ＭＳ Ｐゴシック" panose="020B0600070205080204" pitchFamily="50" charset="-128"/>
              <a:ea typeface="ＭＳ Ｐゴシック" panose="020B0600070205080204" pitchFamily="50" charset="-128"/>
            </a:rPr>
            <a:t>　単年度で見ると、算定分母となる臨時財政対策債発行可能額の減少に加え、分子となる、一部事務組合等の起こした地方債に充てたと認められる補助金又は負担金の額（駿東伊豆消防組合分）が増加したことが影響している。令和</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年度以降、西小学校長寿命化改修（令和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年度実施）に係る元金償還が開始されると大幅な数値の上昇が見込まれるため、計画的な地方債発行に加え、一部事務組合についても、財政状況を注視し、意見を発信していく。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143087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930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40</xdr:row>
      <xdr:rowOff>159173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9930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171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52070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654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108814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48700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全国、県内及び類似団体内平均値を上回る状況が続いており、令和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年度は、分子となる、退職手当負担見込額の増加や、充当可能基金が大きく減少したことが影響し、前年度から</a:t>
          </a:r>
          <a:r>
            <a:rPr kumimoji="1" lang="en-US" altLang="ja-JP" sz="1200">
              <a:latin typeface="ＭＳ Ｐゴシック" panose="020B0600070205080204" pitchFamily="50" charset="-128"/>
              <a:ea typeface="ＭＳ Ｐゴシック" panose="020B0600070205080204" pitchFamily="50" charset="-128"/>
            </a:rPr>
            <a:t>11.1</a:t>
          </a:r>
          <a:r>
            <a:rPr kumimoji="1" lang="ja-JP" altLang="en-US" sz="1200">
              <a:latin typeface="ＭＳ Ｐゴシック" panose="020B0600070205080204" pitchFamily="50" charset="-128"/>
              <a:ea typeface="ＭＳ Ｐゴシック" panose="020B0600070205080204" pitchFamily="50" charset="-128"/>
            </a:rPr>
            <a:t>％増加した。</a:t>
          </a:r>
        </a:p>
        <a:p>
          <a:r>
            <a:rPr kumimoji="1" lang="ja-JP" altLang="en-US" sz="1200">
              <a:latin typeface="ＭＳ Ｐゴシック" panose="020B0600070205080204" pitchFamily="50" charset="-128"/>
              <a:ea typeface="ＭＳ Ｐゴシック" panose="020B0600070205080204" pitchFamily="50" charset="-128"/>
            </a:rPr>
            <a:t>　今後、公共施設の長寿命化対策の財源として地方債を一定額発行していくこと加え、財政調整基金の残高が減少傾向にあるため、全庁を挙げた事業の見直しによる経常経費の削減等により、基金繰入に頼らない財政運営に転換し、施設の更新（長寿命化対策）時期においても、将来負担比率の上昇を抑制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37919</xdr:rowOff>
    </xdr:from>
    <xdr:to>
      <xdr:col>81</xdr:col>
      <xdr:colOff>44450</xdr:colOff>
      <xdr:row>16</xdr:row>
      <xdr:rowOff>57785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609669"/>
          <a:ext cx="838200" cy="19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37919</xdr:rowOff>
    </xdr:from>
    <xdr:to>
      <xdr:col>77</xdr:col>
      <xdr:colOff>44450</xdr:colOff>
      <xdr:row>15</xdr:row>
      <xdr:rowOff>103414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609669"/>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70666</xdr:rowOff>
    </xdr:from>
    <xdr:to>
      <xdr:col>72</xdr:col>
      <xdr:colOff>203200</xdr:colOff>
      <xdr:row>15</xdr:row>
      <xdr:rowOff>103414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2642416"/>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70666</xdr:rowOff>
    </xdr:from>
    <xdr:to>
      <xdr:col>68</xdr:col>
      <xdr:colOff>152400</xdr:colOff>
      <xdr:row>17</xdr:row>
      <xdr:rowOff>153488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642416"/>
          <a:ext cx="889000" cy="42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6985</xdr:rowOff>
    </xdr:from>
    <xdr:to>
      <xdr:col>81</xdr:col>
      <xdr:colOff>95250</xdr:colOff>
      <xdr:row>16</xdr:row>
      <xdr:rowOff>108585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150512</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72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158569</xdr:rowOff>
    </xdr:from>
    <xdr:to>
      <xdr:col>77</xdr:col>
      <xdr:colOff>95250</xdr:colOff>
      <xdr:row>15</xdr:row>
      <xdr:rowOff>88719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73496</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45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52614</xdr:rowOff>
    </xdr:from>
    <xdr:to>
      <xdr:col>73</xdr:col>
      <xdr:colOff>44450</xdr:colOff>
      <xdr:row>15</xdr:row>
      <xdr:rowOff>154214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138991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1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19866</xdr:rowOff>
    </xdr:from>
    <xdr:to>
      <xdr:col>68</xdr:col>
      <xdr:colOff>203200</xdr:colOff>
      <xdr:row>15</xdr:row>
      <xdr:rowOff>121466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9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106243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67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102688</xdr:rowOff>
    </xdr:from>
    <xdr:to>
      <xdr:col>64</xdr:col>
      <xdr:colOff>152400</xdr:colOff>
      <xdr:row>18</xdr:row>
      <xdr:rowOff>32838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0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17615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10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静岡県函南町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36,105
35,653
65.16
15,478,363
14,856,036
612,945
8,657,474
9,722,573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の年齢別構成の若年齢化や、フルタイム会計年度任用職員の任用がないことから、全国及び県内平均値は下回ったものの、人事院勧告に伴う月例給の引上げや会計年度任用職員の勤勉手当の支給開始等により、前年度比で</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　今後、段階的な定年延長や再任用職員の増加が見込まれる中、行政事務改善委員会において会計年度任用職員を含めた雇用形態に関する検討のほか、勤怠管理システムを活用した勤務管理の適正化を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06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06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156735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80535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全国、県内及び類似団体内平均値を上回っており、令和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年度はその差が拡大している。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当町は住民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人当たり有形固定資産額が高いことなどから保有する施設の管理コストが多くかかっていること等が要因であるが、令和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年度においては物価高騰の影響に加え、ワクチン接種や</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推進のための外部委託費用等が増加したことでさらに上昇した。</a:t>
          </a:r>
        </a:p>
        <a:p>
          <a:r>
            <a:rPr kumimoji="1" lang="ja-JP" altLang="en-US" sz="1200">
              <a:latin typeface="ＭＳ Ｐゴシック" panose="020B0600070205080204" pitchFamily="50" charset="-128"/>
              <a:ea typeface="ＭＳ Ｐゴシック" panose="020B0600070205080204" pitchFamily="50" charset="-128"/>
            </a:rPr>
            <a:t>　今後、委託内容の見直しや施設の今後のあり方を検討し、経常的経費の削減を図る。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121285</xdr:rowOff>
    </xdr:from>
    <xdr:to>
      <xdr:col>82</xdr:col>
      <xdr:colOff>107950</xdr:colOff>
      <xdr:row>17</xdr:row>
      <xdr:rowOff>161290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0359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121285</xdr:rowOff>
    </xdr:from>
    <xdr:to>
      <xdr:col>78</xdr:col>
      <xdr:colOff>69850</xdr:colOff>
      <xdr:row>17</xdr:row>
      <xdr:rowOff>121285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035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161290</xdr:rowOff>
    </xdr:from>
    <xdr:to>
      <xdr:col>73</xdr:col>
      <xdr:colOff>180975</xdr:colOff>
      <xdr:row>17</xdr:row>
      <xdr:rowOff>121285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0449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161290</xdr:rowOff>
    </xdr:from>
    <xdr:to>
      <xdr:col>69</xdr:col>
      <xdr:colOff>92075</xdr:colOff>
      <xdr:row>17</xdr:row>
      <xdr:rowOff>121285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0449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70485</xdr:rowOff>
    </xdr:from>
    <xdr:to>
      <xdr:col>78</xdr:col>
      <xdr:colOff>120650</xdr:colOff>
      <xdr:row>18</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156862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7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70485</xdr:rowOff>
    </xdr:from>
    <xdr:to>
      <xdr:col>74</xdr:col>
      <xdr:colOff>31750</xdr:colOff>
      <xdr:row>18</xdr:row>
      <xdr:rowOff>635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156862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7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110490</xdr:rowOff>
    </xdr:from>
    <xdr:to>
      <xdr:col>69</xdr:col>
      <xdr:colOff>142875</xdr:colOff>
      <xdr:row>17</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25417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70485</xdr:rowOff>
    </xdr:from>
    <xdr:to>
      <xdr:col>65</xdr:col>
      <xdr:colOff>53975</xdr:colOff>
      <xdr:row>18</xdr:row>
      <xdr:rowOff>635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156862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7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全国及び県内平均値と比較すると低い水準にあるものの、令和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年度以降は類似団体内平均値に近い値で推移している。令和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経常一般財源の増加により比率としては減少したものの、保育所施設型給付や自立支援給付費等の増加に伴い、扶助費自体は増加しているため、単独事業として行っている事業の精査等を実施し、所期の目的を達成した事業の廃止を検討するなど、増加傾向の解消に繋が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165862</xdr:rowOff>
    </xdr:from>
    <xdr:to>
      <xdr:col>24</xdr:col>
      <xdr:colOff>25400</xdr:colOff>
      <xdr:row>56</xdr:row>
      <xdr:rowOff>40132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5956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56</xdr:row>
      <xdr:rowOff>40132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681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74422</xdr:rowOff>
    </xdr:from>
    <xdr:to>
      <xdr:col>15</xdr:col>
      <xdr:colOff>98425</xdr:colOff>
      <xdr:row>55</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041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xdr:rowOff>
    </xdr:from>
    <xdr:to>
      <xdr:col>11</xdr:col>
      <xdr:colOff>9525</xdr:colOff>
      <xdr:row>55</xdr:row>
      <xdr:rowOff>74422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4310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115062</xdr:rowOff>
    </xdr:from>
    <xdr:to>
      <xdr:col>24</xdr:col>
      <xdr:colOff>76200</xdr:colOff>
      <xdr:row>56</xdr:row>
      <xdr:rowOff>45212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131589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8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160782</xdr:rowOff>
    </xdr:from>
    <xdr:to>
      <xdr:col>20</xdr:col>
      <xdr:colOff>38100</xdr:colOff>
      <xdr:row>56</xdr:row>
      <xdr:rowOff>90932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75709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76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2557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23622</xdr:rowOff>
    </xdr:from>
    <xdr:to>
      <xdr:col>11</xdr:col>
      <xdr:colOff>60325</xdr:colOff>
      <xdr:row>55</xdr:row>
      <xdr:rowOff>125222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121920</xdr:rowOff>
    </xdr:from>
    <xdr:to>
      <xdr:col>6</xdr:col>
      <xdr:colOff>171450</xdr:colOff>
      <xdr:row>55</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62247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町は近年集中的に公共施設を整備したため維持補修費が全国、県内及び類似団体内平均値と比較しても低い水準で推移してきたものの、焼却場など大規模施設における老朽化の進行や高齢化等に伴う介護特会等への操出金の増加によりその差は縮まっている。</a:t>
          </a:r>
        </a:p>
        <a:p>
          <a:r>
            <a:rPr kumimoji="1" lang="ja-JP" altLang="en-US" sz="1200">
              <a:latin typeface="ＭＳ Ｐゴシック" panose="020B0600070205080204" pitchFamily="50" charset="-128"/>
              <a:ea typeface="ＭＳ Ｐゴシック" panose="020B0600070205080204" pitchFamily="50" charset="-128"/>
            </a:rPr>
            <a:t>　今後、少子高齢化に伴い介護保険特別会計の保険給付費、後期高齢者医療特別会計の医療給付費の一層の増加が懸念されるため、高齢者の社会参加を促す施策をはじめ、健康長寿社会の構築を図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57</xdr:row>
      <xdr:rowOff>95250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028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56</xdr:row>
      <xdr:rowOff>101600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76200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37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37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50800</xdr:rowOff>
    </xdr:from>
    <xdr:to>
      <xdr:col>78</xdr:col>
      <xdr:colOff>120650</xdr:colOff>
      <xdr:row>56</xdr:row>
      <xdr:rowOff>152400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25400</xdr:rowOff>
    </xdr:from>
    <xdr:to>
      <xdr:col>74</xdr:col>
      <xdr:colOff>31750</xdr:colOff>
      <xdr:row>56</xdr:row>
      <xdr:rowOff>127000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ここ数年緩やかに上昇傾向にあり、前年度比で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類似団体内平均値とはほぼ同水準であるものの、全国及び県内平均値と比較すると高い水準となっている。これは、一部事務組合に対する負担金が、全国市町村平均より高いことが主な要因と考えられる。</a:t>
          </a:r>
        </a:p>
        <a:p>
          <a:r>
            <a:rPr kumimoji="1" lang="ja-JP" altLang="en-US" sz="1300">
              <a:latin typeface="ＭＳ Ｐゴシック" panose="020B0600070205080204" pitchFamily="50" charset="-128"/>
              <a:ea typeface="ＭＳ Ｐゴシック" panose="020B0600070205080204" pitchFamily="50" charset="-128"/>
            </a:rPr>
            <a:t>　公共性、公平性及び組織の育成を考慮の上、行政需要に沿った補助金制度の内容を再検討し、補助費等の適正化に努める。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39370</xdr:rowOff>
    </xdr:from>
    <xdr:to>
      <xdr:col>82</xdr:col>
      <xdr:colOff>107950</xdr:colOff>
      <xdr:row>37</xdr:row>
      <xdr:rowOff>62230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83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39370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22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xdr:rowOff>
    </xdr:from>
    <xdr:to>
      <xdr:col>82</xdr:col>
      <xdr:colOff>158750</xdr:colOff>
      <xdr:row>37</xdr:row>
      <xdr:rowOff>113030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154957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160020</xdr:rowOff>
    </xdr:from>
    <xdr:to>
      <xdr:col>78</xdr:col>
      <xdr:colOff>120650</xdr:colOff>
      <xdr:row>37</xdr:row>
      <xdr:rowOff>90170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74947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県内及び類似団体内平均値と比較して低い水準となっているのは、地方債の発行抑制に努めるとともに、過去に借り入れた大型事業に伴う地方債の償還が随時完了していることにより公債費が減少したことが主な要因であ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年度以降、西小学校長寿命化改修（令和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年度実施）に係る元金償還が開始されると大幅な数値の上昇が見込まれるため、これらを踏まえた計画的な地方債発行に努めていく。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88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85852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16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977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136144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977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85344</xdr:rowOff>
    </xdr:from>
    <xdr:to>
      <xdr:col>6</xdr:col>
      <xdr:colOff>171450</xdr:colOff>
      <xdr:row>77</xdr:row>
      <xdr:rowOff>15494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25671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公債費以外の合計は、全国、県内及び類似団体内平均値を上回っている。一方で、物件費以外の項目は、類似団体内平均値に近い値で推移していることから、当町は物件費の割合が高いことが特徴である。</a:t>
          </a:r>
        </a:p>
        <a:p>
          <a:r>
            <a:rPr kumimoji="1" lang="ja-JP" altLang="en-US" sz="1300">
              <a:latin typeface="ＭＳ Ｐゴシック" panose="020B0600070205080204" pitchFamily="50" charset="-128"/>
              <a:ea typeface="ＭＳ Ｐゴシック" panose="020B0600070205080204" pitchFamily="50" charset="-128"/>
            </a:rPr>
            <a:t>　今後、委託内容の見直しや施設の今後のあり方を検討し、経常的経費の削減を図る。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66039</xdr:rowOff>
    </xdr:from>
    <xdr:to>
      <xdr:col>82</xdr:col>
      <xdr:colOff>107950</xdr:colOff>
      <xdr:row>77</xdr:row>
      <xdr:rowOff>161289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67689"/>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77</xdr:row>
      <xdr:rowOff>66039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838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88900</xdr:rowOff>
    </xdr:from>
    <xdr:to>
      <xdr:col>73</xdr:col>
      <xdr:colOff>180975</xdr:colOff>
      <xdr:row>76</xdr:row>
      <xdr:rowOff>153670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4765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88900</xdr:rowOff>
    </xdr:from>
    <xdr:to>
      <xdr:col>69</xdr:col>
      <xdr:colOff>92075</xdr:colOff>
      <xdr:row>76</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476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15239</xdr:rowOff>
    </xdr:from>
    <xdr:to>
      <xdr:col>78</xdr:col>
      <xdr:colOff>120650</xdr:colOff>
      <xdr:row>77</xdr:row>
      <xdr:rowOff>116839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101616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38100</xdr:rowOff>
    </xdr:from>
    <xdr:to>
      <xdr:col>69</xdr:col>
      <xdr:colOff>142875</xdr:colOff>
      <xdr:row>75</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静岡県函南町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2299</xdr:rowOff>
    </xdr:from>
    <xdr:to>
      <xdr:col>29</xdr:col>
      <xdr:colOff>127000</xdr:colOff>
      <xdr:row>19</xdr:row>
      <xdr:rowOff>100317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7474"/>
          <a:ext cx="647700" cy="98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100317</xdr:rowOff>
    </xdr:from>
    <xdr:to>
      <xdr:col>26</xdr:col>
      <xdr:colOff>50800</xdr:colOff>
      <xdr:row>19</xdr:row>
      <xdr:rowOff>131128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05492"/>
          <a:ext cx="698500" cy="30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129680</xdr:rowOff>
    </xdr:from>
    <xdr:to>
      <xdr:col>22</xdr:col>
      <xdr:colOff>114300</xdr:colOff>
      <xdr:row>19</xdr:row>
      <xdr:rowOff>131128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34855"/>
          <a:ext cx="698500" cy="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129680</xdr:rowOff>
    </xdr:from>
    <xdr:to>
      <xdr:col>18</xdr:col>
      <xdr:colOff>177800</xdr:colOff>
      <xdr:row>19</xdr:row>
      <xdr:rowOff>169812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4855"/>
          <a:ext cx="698500" cy="40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122949</xdr:rowOff>
    </xdr:from>
    <xdr:to>
      <xdr:col>29</xdr:col>
      <xdr:colOff>177800</xdr:colOff>
      <xdr:row>19</xdr:row>
      <xdr:rowOff>53099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6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95026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49517</xdr:rowOff>
    </xdr:from>
    <xdr:to>
      <xdr:col>26</xdr:col>
      <xdr:colOff>101600</xdr:colOff>
      <xdr:row>19</xdr:row>
      <xdr:rowOff>151117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54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135894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41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80328</xdr:rowOff>
    </xdr:from>
    <xdr:to>
      <xdr:col>22</xdr:col>
      <xdr:colOff>165100</xdr:colOff>
      <xdr:row>20</xdr:row>
      <xdr:rowOff>10478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5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166705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78880</xdr:rowOff>
    </xdr:from>
    <xdr:to>
      <xdr:col>19</xdr:col>
      <xdr:colOff>38100</xdr:colOff>
      <xdr:row>20</xdr:row>
      <xdr:rowOff>9030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165257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119012</xdr:rowOff>
    </xdr:from>
    <xdr:to>
      <xdr:col>15</xdr:col>
      <xdr:colOff>101600</xdr:colOff>
      <xdr:row>20</xdr:row>
      <xdr:rowOff>49162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24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33939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1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150568</xdr:rowOff>
    </xdr:from>
    <xdr:to>
      <xdr:col>29</xdr:col>
      <xdr:colOff>127000</xdr:colOff>
      <xdr:row>35</xdr:row>
      <xdr:rowOff>165953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60918"/>
          <a:ext cx="647700" cy="15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165953</xdr:rowOff>
    </xdr:from>
    <xdr:to>
      <xdr:col>26</xdr:col>
      <xdr:colOff>50800</xdr:colOff>
      <xdr:row>35</xdr:row>
      <xdr:rowOff>179944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76303"/>
          <a:ext cx="698500" cy="13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178846</xdr:rowOff>
    </xdr:from>
    <xdr:to>
      <xdr:col>22</xdr:col>
      <xdr:colOff>114300</xdr:colOff>
      <xdr:row>35</xdr:row>
      <xdr:rowOff>179944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89196"/>
          <a:ext cx="698500" cy="1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135550</xdr:rowOff>
    </xdr:from>
    <xdr:to>
      <xdr:col>18</xdr:col>
      <xdr:colOff>177800</xdr:colOff>
      <xdr:row>35</xdr:row>
      <xdr:rowOff>178846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45900"/>
          <a:ext cx="698500" cy="43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99768</xdr:rowOff>
    </xdr:from>
    <xdr:to>
      <xdr:col>29</xdr:col>
      <xdr:colOff>177800</xdr:colOff>
      <xdr:row>35</xdr:row>
      <xdr:rowOff>201368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10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71845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8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115153</xdr:rowOff>
    </xdr:from>
    <xdr:to>
      <xdr:col>26</xdr:col>
      <xdr:colOff>101600</xdr:colOff>
      <xdr:row>35</xdr:row>
      <xdr:rowOff>216753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25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201530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1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129144</xdr:rowOff>
    </xdr:from>
    <xdr:to>
      <xdr:col>22</xdr:col>
      <xdr:colOff>165100</xdr:colOff>
      <xdr:row>35</xdr:row>
      <xdr:rowOff>230744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39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215521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25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128046</xdr:rowOff>
    </xdr:from>
    <xdr:to>
      <xdr:col>19</xdr:col>
      <xdr:colOff>38100</xdr:colOff>
      <xdr:row>35</xdr:row>
      <xdr:rowOff>229646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38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214423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2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84750</xdr:rowOff>
    </xdr:from>
    <xdr:to>
      <xdr:col>15</xdr:col>
      <xdr:colOff>101600</xdr:colOff>
      <xdr:row>35</xdr:row>
      <xdr:rowOff>186350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5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171127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8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静岡県函南町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36,105
35,653
65.16
15,478,363
14,856,036
612,945
8,657,474
9,722,573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155914</xdr:rowOff>
    </xdr:from>
    <xdr:to>
      <xdr:col>24</xdr:col>
      <xdr:colOff>63500</xdr:colOff>
      <xdr:row>37</xdr:row>
      <xdr:rowOff>83856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8114"/>
          <a:ext cx="838200" cy="9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83856</xdr:rowOff>
    </xdr:from>
    <xdr:to>
      <xdr:col>19</xdr:col>
      <xdr:colOff>177800</xdr:colOff>
      <xdr:row>37</xdr:row>
      <xdr:rowOff>108414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7506"/>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108414</xdr:rowOff>
    </xdr:from>
    <xdr:to>
      <xdr:col>15</xdr:col>
      <xdr:colOff>50800</xdr:colOff>
      <xdr:row>37</xdr:row>
      <xdr:rowOff>120187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2064"/>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120187</xdr:rowOff>
    </xdr:from>
    <xdr:to>
      <xdr:col>10</xdr:col>
      <xdr:colOff>114300</xdr:colOff>
      <xdr:row>37</xdr:row>
      <xdr:rowOff>161335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638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105114</xdr:rowOff>
    </xdr:from>
    <xdr:to>
      <xdr:col>24</xdr:col>
      <xdr:colOff>114300</xdr:colOff>
      <xdr:row>37</xdr:row>
      <xdr:rowOff>35264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83541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33056</xdr:rowOff>
    </xdr:from>
    <xdr:to>
      <xdr:col>20</xdr:col>
      <xdr:colOff>38100</xdr:colOff>
      <xdr:row>37</xdr:row>
      <xdr:rowOff>134656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125783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57614</xdr:rowOff>
    </xdr:from>
    <xdr:to>
      <xdr:col>15</xdr:col>
      <xdr:colOff>101600</xdr:colOff>
      <xdr:row>37</xdr:row>
      <xdr:rowOff>159214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150341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69387</xdr:rowOff>
    </xdr:from>
    <xdr:to>
      <xdr:col>10</xdr:col>
      <xdr:colOff>165100</xdr:colOff>
      <xdr:row>37</xdr:row>
      <xdr:rowOff>170987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162114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110536</xdr:rowOff>
    </xdr:from>
    <xdr:to>
      <xdr:col>6</xdr:col>
      <xdr:colOff>38100</xdr:colOff>
      <xdr:row>38</xdr:row>
      <xdr:rowOff>40686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31812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146174</xdr:rowOff>
    </xdr:from>
    <xdr:to>
      <xdr:col>24</xdr:col>
      <xdr:colOff>63500</xdr:colOff>
      <xdr:row>57</xdr:row>
      <xdr:rowOff>166904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18824"/>
          <a:ext cx="838200" cy="2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146540</xdr:rowOff>
    </xdr:from>
    <xdr:to>
      <xdr:col>19</xdr:col>
      <xdr:colOff>177800</xdr:colOff>
      <xdr:row>57</xdr:row>
      <xdr:rowOff>166904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9190"/>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146540</xdr:rowOff>
    </xdr:from>
    <xdr:to>
      <xdr:col>15</xdr:col>
      <xdr:colOff>50800</xdr:colOff>
      <xdr:row>58</xdr:row>
      <xdr:rowOff>49796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9190"/>
          <a:ext cx="889000" cy="7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47775</xdr:rowOff>
    </xdr:from>
    <xdr:to>
      <xdr:col>10</xdr:col>
      <xdr:colOff>114300</xdr:colOff>
      <xdr:row>58</xdr:row>
      <xdr:rowOff>49796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91875"/>
          <a:ext cx="889000" cy="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95374</xdr:rowOff>
    </xdr:from>
    <xdr:to>
      <xdr:col>24</xdr:col>
      <xdr:colOff>114300</xdr:colOff>
      <xdr:row>58</xdr:row>
      <xdr:rowOff>25524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73801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4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116104</xdr:rowOff>
    </xdr:from>
    <xdr:to>
      <xdr:col>20</xdr:col>
      <xdr:colOff>38100</xdr:colOff>
      <xdr:row>58</xdr:row>
      <xdr:rowOff>46254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37381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95740</xdr:rowOff>
    </xdr:from>
    <xdr:to>
      <xdr:col>15</xdr:col>
      <xdr:colOff>101600</xdr:colOff>
      <xdr:row>58</xdr:row>
      <xdr:rowOff>25890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6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170446</xdr:rowOff>
    </xdr:from>
    <xdr:to>
      <xdr:col>10</xdr:col>
      <xdr:colOff>165100</xdr:colOff>
      <xdr:row>58</xdr:row>
      <xdr:rowOff>100596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91723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3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168425</xdr:rowOff>
    </xdr:from>
    <xdr:to>
      <xdr:col>6</xdr:col>
      <xdr:colOff>38100</xdr:colOff>
      <xdr:row>58</xdr:row>
      <xdr:rowOff>98575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89702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36647</xdr:rowOff>
    </xdr:from>
    <xdr:to>
      <xdr:col>24</xdr:col>
      <xdr:colOff>63500</xdr:colOff>
      <xdr:row>78</xdr:row>
      <xdr:rowOff>74413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9747"/>
          <a:ext cx="838200" cy="3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74413</xdr:rowOff>
    </xdr:from>
    <xdr:to>
      <xdr:col>19</xdr:col>
      <xdr:colOff>177800</xdr:colOff>
      <xdr:row>78</xdr:row>
      <xdr:rowOff>86756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47513"/>
          <a:ext cx="8890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86756</xdr:rowOff>
    </xdr:from>
    <xdr:to>
      <xdr:col>15</xdr:col>
      <xdr:colOff>50800</xdr:colOff>
      <xdr:row>78</xdr:row>
      <xdr:rowOff>95306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59856"/>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95306</xdr:rowOff>
    </xdr:from>
    <xdr:to>
      <xdr:col>10</xdr:col>
      <xdr:colOff>114300</xdr:colOff>
      <xdr:row>78</xdr:row>
      <xdr:rowOff>112359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8406"/>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157297</xdr:rowOff>
    </xdr:from>
    <xdr:to>
      <xdr:col>24</xdr:col>
      <xdr:colOff>114300</xdr:colOff>
      <xdr:row>78</xdr:row>
      <xdr:rowOff>87447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72224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23613</xdr:rowOff>
    </xdr:from>
    <xdr:to>
      <xdr:col>20</xdr:col>
      <xdr:colOff>38100</xdr:colOff>
      <xdr:row>78</xdr:row>
      <xdr:rowOff>125213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116340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35956</xdr:rowOff>
    </xdr:from>
    <xdr:to>
      <xdr:col>15</xdr:col>
      <xdr:colOff>101600</xdr:colOff>
      <xdr:row>78</xdr:row>
      <xdr:rowOff>137556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128683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44506</xdr:rowOff>
    </xdr:from>
    <xdr:to>
      <xdr:col>10</xdr:col>
      <xdr:colOff>165100</xdr:colOff>
      <xdr:row>78</xdr:row>
      <xdr:rowOff>146106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137233</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10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61559</xdr:rowOff>
    </xdr:from>
    <xdr:to>
      <xdr:col>6</xdr:col>
      <xdr:colOff>38100</xdr:colOff>
      <xdr:row>78</xdr:row>
      <xdr:rowOff>163159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154286</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27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73623</xdr:rowOff>
    </xdr:from>
    <xdr:to>
      <xdr:col>24</xdr:col>
      <xdr:colOff>63500</xdr:colOff>
      <xdr:row>98</xdr:row>
      <xdr:rowOff>9953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04273"/>
          <a:ext cx="838200" cy="10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9953</xdr:rowOff>
    </xdr:from>
    <xdr:to>
      <xdr:col>19</xdr:col>
      <xdr:colOff>177800</xdr:colOff>
      <xdr:row>98</xdr:row>
      <xdr:rowOff>92391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12053"/>
          <a:ext cx="889000" cy="8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149312</xdr:rowOff>
    </xdr:from>
    <xdr:to>
      <xdr:col>15</xdr:col>
      <xdr:colOff>50800</xdr:colOff>
      <xdr:row>98</xdr:row>
      <xdr:rowOff>92391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79962"/>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149312</xdr:rowOff>
    </xdr:from>
    <xdr:to>
      <xdr:col>10</xdr:col>
      <xdr:colOff>114300</xdr:colOff>
      <xdr:row>99</xdr:row>
      <xdr:rowOff>80079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79962"/>
          <a:ext cx="889000" cy="27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22823</xdr:rowOff>
    </xdr:from>
    <xdr:to>
      <xdr:col>24</xdr:col>
      <xdr:colOff>114300</xdr:colOff>
      <xdr:row>97</xdr:row>
      <xdr:rowOff>124423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130603</xdr:rowOff>
    </xdr:from>
    <xdr:to>
      <xdr:col>20</xdr:col>
      <xdr:colOff>38100</xdr:colOff>
      <xdr:row>98</xdr:row>
      <xdr:rowOff>60753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6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51880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41591</xdr:rowOff>
    </xdr:from>
    <xdr:to>
      <xdr:col>15</xdr:col>
      <xdr:colOff>101600</xdr:colOff>
      <xdr:row>98</xdr:row>
      <xdr:rowOff>143191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134318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3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98512</xdr:rowOff>
    </xdr:from>
    <xdr:to>
      <xdr:col>10</xdr:col>
      <xdr:colOff>165100</xdr:colOff>
      <xdr:row>98</xdr:row>
      <xdr:rowOff>28662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2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19789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2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29279</xdr:rowOff>
    </xdr:from>
    <xdr:to>
      <xdr:col>6</xdr:col>
      <xdr:colOff>38100</xdr:colOff>
      <xdr:row>99</xdr:row>
      <xdr:rowOff>130879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0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122006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9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89757</xdr:rowOff>
    </xdr:from>
    <xdr:to>
      <xdr:col>55</xdr:col>
      <xdr:colOff>0</xdr:colOff>
      <xdr:row>38</xdr:row>
      <xdr:rowOff>114674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04857"/>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89212</xdr:rowOff>
    </xdr:from>
    <xdr:to>
      <xdr:col>50</xdr:col>
      <xdr:colOff>114300</xdr:colOff>
      <xdr:row>38</xdr:row>
      <xdr:rowOff>89757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604312"/>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89212</xdr:rowOff>
    </xdr:from>
    <xdr:to>
      <xdr:col>45</xdr:col>
      <xdr:colOff>177800</xdr:colOff>
      <xdr:row>38</xdr:row>
      <xdr:rowOff>143870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04312"/>
          <a:ext cx="889000" cy="5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88102</xdr:rowOff>
    </xdr:from>
    <xdr:to>
      <xdr:col>41</xdr:col>
      <xdr:colOff>50800</xdr:colOff>
      <xdr:row>38</xdr:row>
      <xdr:rowOff>143870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74502"/>
          <a:ext cx="889000" cy="10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63874</xdr:rowOff>
    </xdr:from>
    <xdr:to>
      <xdr:col>55</xdr:col>
      <xdr:colOff>50800</xdr:colOff>
      <xdr:row>38</xdr:row>
      <xdr:rowOff>165474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42301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5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38957</xdr:rowOff>
    </xdr:from>
    <xdr:to>
      <xdr:col>50</xdr:col>
      <xdr:colOff>165100</xdr:colOff>
      <xdr:row>38</xdr:row>
      <xdr:rowOff>140557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5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131684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4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38412</xdr:rowOff>
    </xdr:from>
    <xdr:to>
      <xdr:col>46</xdr:col>
      <xdr:colOff>38100</xdr:colOff>
      <xdr:row>38</xdr:row>
      <xdr:rowOff>140012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5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131139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93070</xdr:rowOff>
    </xdr:from>
    <xdr:to>
      <xdr:col>41</xdr:col>
      <xdr:colOff>101600</xdr:colOff>
      <xdr:row>39</xdr:row>
      <xdr:rowOff>23220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0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14347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0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37302</xdr:rowOff>
    </xdr:from>
    <xdr:to>
      <xdr:col>36</xdr:col>
      <xdr:colOff>165100</xdr:colOff>
      <xdr:row>32</xdr:row>
      <xdr:rowOff>138902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130029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1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34990</xdr:rowOff>
    </xdr:from>
    <xdr:to>
      <xdr:col>55</xdr:col>
      <xdr:colOff>0</xdr:colOff>
      <xdr:row>57</xdr:row>
      <xdr:rowOff>45882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36190"/>
          <a:ext cx="838200" cy="18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45882</xdr:rowOff>
    </xdr:from>
    <xdr:to>
      <xdr:col>50</xdr:col>
      <xdr:colOff>114300</xdr:colOff>
      <xdr:row>57</xdr:row>
      <xdr:rowOff>51335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18532"/>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42505</xdr:rowOff>
    </xdr:from>
    <xdr:to>
      <xdr:col>45</xdr:col>
      <xdr:colOff>177800</xdr:colOff>
      <xdr:row>57</xdr:row>
      <xdr:rowOff>51335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15155"/>
          <a:ext cx="889000" cy="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38830</xdr:rowOff>
    </xdr:from>
    <xdr:to>
      <xdr:col>41</xdr:col>
      <xdr:colOff>50800</xdr:colOff>
      <xdr:row>57</xdr:row>
      <xdr:rowOff>42505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11480"/>
          <a:ext cx="8890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155640</xdr:rowOff>
    </xdr:from>
    <xdr:to>
      <xdr:col>55</xdr:col>
      <xdr:colOff>50800</xdr:colOff>
      <xdr:row>56</xdr:row>
      <xdr:rowOff>85790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7067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3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166532</xdr:rowOff>
    </xdr:from>
    <xdr:to>
      <xdr:col>50</xdr:col>
      <xdr:colOff>165100</xdr:colOff>
      <xdr:row>57</xdr:row>
      <xdr:rowOff>96682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87809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535</xdr:rowOff>
    </xdr:from>
    <xdr:to>
      <xdr:col>46</xdr:col>
      <xdr:colOff>38100</xdr:colOff>
      <xdr:row>57</xdr:row>
      <xdr:rowOff>102135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7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93262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6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163155</xdr:rowOff>
    </xdr:from>
    <xdr:to>
      <xdr:col>41</xdr:col>
      <xdr:colOff>101600</xdr:colOff>
      <xdr:row>57</xdr:row>
      <xdr:rowOff>93305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84432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5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159480</xdr:rowOff>
    </xdr:from>
    <xdr:to>
      <xdr:col>36</xdr:col>
      <xdr:colOff>165100</xdr:colOff>
      <xdr:row>57</xdr:row>
      <xdr:rowOff>89630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80757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5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27572</xdr:rowOff>
    </xdr:from>
    <xdr:to>
      <xdr:col>55</xdr:col>
      <xdr:colOff>0</xdr:colOff>
      <xdr:row>79</xdr:row>
      <xdr:rowOff>38754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72122"/>
          <a:ext cx="8382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27572</xdr:rowOff>
    </xdr:from>
    <xdr:to>
      <xdr:col>50</xdr:col>
      <xdr:colOff>114300</xdr:colOff>
      <xdr:row>79</xdr:row>
      <xdr:rowOff>32583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2122"/>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169990</xdr:rowOff>
    </xdr:from>
    <xdr:to>
      <xdr:col>45</xdr:col>
      <xdr:colOff>177800</xdr:colOff>
      <xdr:row>79</xdr:row>
      <xdr:rowOff>32583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43090"/>
          <a:ext cx="889000" cy="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169990</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43090"/>
          <a:ext cx="889000" cy="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159404</xdr:rowOff>
    </xdr:from>
    <xdr:to>
      <xdr:col>55</xdr:col>
      <xdr:colOff>50800</xdr:colOff>
      <xdr:row>79</xdr:row>
      <xdr:rowOff>89554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74331</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7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148222</xdr:rowOff>
    </xdr:from>
    <xdr:to>
      <xdr:col>50</xdr:col>
      <xdr:colOff>165100</xdr:colOff>
      <xdr:row>79</xdr:row>
      <xdr:rowOff>78372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69499</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1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153233</xdr:rowOff>
    </xdr:from>
    <xdr:to>
      <xdr:col>46</xdr:col>
      <xdr:colOff>38100</xdr:colOff>
      <xdr:row>79</xdr:row>
      <xdr:rowOff>83383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74510</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1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119190</xdr:rowOff>
    </xdr:from>
    <xdr:to>
      <xdr:col>41</xdr:col>
      <xdr:colOff>101600</xdr:colOff>
      <xdr:row>79</xdr:row>
      <xdr:rowOff>49340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40467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153660</xdr:rowOff>
    </xdr:from>
    <xdr:to>
      <xdr:col>55</xdr:col>
      <xdr:colOff>0</xdr:colOff>
      <xdr:row>98</xdr:row>
      <xdr:rowOff>46492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12860"/>
          <a:ext cx="838200" cy="23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46492</xdr:rowOff>
    </xdr:from>
    <xdr:to>
      <xdr:col>50</xdr:col>
      <xdr:colOff>114300</xdr:colOff>
      <xdr:row>98</xdr:row>
      <xdr:rowOff>100845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48592"/>
          <a:ext cx="889000" cy="5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43856</xdr:rowOff>
    </xdr:from>
    <xdr:to>
      <xdr:col>45</xdr:col>
      <xdr:colOff>177800</xdr:colOff>
      <xdr:row>98</xdr:row>
      <xdr:rowOff>100845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45956"/>
          <a:ext cx="889000" cy="5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25789</xdr:rowOff>
    </xdr:from>
    <xdr:to>
      <xdr:col>41</xdr:col>
      <xdr:colOff>50800</xdr:colOff>
      <xdr:row>98</xdr:row>
      <xdr:rowOff>43856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27889"/>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102860</xdr:rowOff>
    </xdr:from>
    <xdr:to>
      <xdr:col>55</xdr:col>
      <xdr:colOff>50800</xdr:colOff>
      <xdr:row>97</xdr:row>
      <xdr:rowOff>33010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6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125737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1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167142</xdr:rowOff>
    </xdr:from>
    <xdr:to>
      <xdr:col>50</xdr:col>
      <xdr:colOff>165100</xdr:colOff>
      <xdr:row>98</xdr:row>
      <xdr:rowOff>97292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88419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9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50045</xdr:rowOff>
    </xdr:from>
    <xdr:to>
      <xdr:col>46</xdr:col>
      <xdr:colOff>38100</xdr:colOff>
      <xdr:row>98</xdr:row>
      <xdr:rowOff>151645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142772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164506</xdr:rowOff>
    </xdr:from>
    <xdr:to>
      <xdr:col>41</xdr:col>
      <xdr:colOff>101600</xdr:colOff>
      <xdr:row>98</xdr:row>
      <xdr:rowOff>94656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85783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8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146439</xdr:rowOff>
    </xdr:from>
    <xdr:to>
      <xdr:col>36</xdr:col>
      <xdr:colOff>165100</xdr:colOff>
      <xdr:row>98</xdr:row>
      <xdr:rowOff>76589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7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67716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113411</xdr:rowOff>
    </xdr:from>
    <xdr:to>
      <xdr:col>85</xdr:col>
      <xdr:colOff>127000</xdr:colOff>
      <xdr:row>38</xdr:row>
      <xdr:rowOff>126258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28511"/>
          <a:ext cx="8382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126258</xdr:rowOff>
    </xdr:from>
    <xdr:to>
      <xdr:col>81</xdr:col>
      <xdr:colOff>50800</xdr:colOff>
      <xdr:row>38</xdr:row>
      <xdr:rowOff>128384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41358"/>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122715</xdr:rowOff>
    </xdr:from>
    <xdr:to>
      <xdr:col>76</xdr:col>
      <xdr:colOff>114300</xdr:colOff>
      <xdr:row>38</xdr:row>
      <xdr:rowOff>128384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37815"/>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135356</xdr:rowOff>
    </xdr:from>
    <xdr:to>
      <xdr:col>71</xdr:col>
      <xdr:colOff>177800</xdr:colOff>
      <xdr:row>38</xdr:row>
      <xdr:rowOff>122715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479006"/>
          <a:ext cx="889000" cy="15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62611</xdr:rowOff>
    </xdr:from>
    <xdr:to>
      <xdr:col>85</xdr:col>
      <xdr:colOff>177800</xdr:colOff>
      <xdr:row>38</xdr:row>
      <xdr:rowOff>164211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75458</xdr:rowOff>
    </xdr:from>
    <xdr:to>
      <xdr:col>81</xdr:col>
      <xdr:colOff>101600</xdr:colOff>
      <xdr:row>39</xdr:row>
      <xdr:rowOff>5608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168185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8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77584</xdr:rowOff>
    </xdr:from>
    <xdr:to>
      <xdr:col>76</xdr:col>
      <xdr:colOff>165100</xdr:colOff>
      <xdr:row>39</xdr:row>
      <xdr:rowOff>7734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170311</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85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71915</xdr:rowOff>
    </xdr:from>
    <xdr:to>
      <xdr:col>72</xdr:col>
      <xdr:colOff>38100</xdr:colOff>
      <xdr:row>39</xdr:row>
      <xdr:rowOff>2065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164642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79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84556</xdr:rowOff>
    </xdr:from>
    <xdr:to>
      <xdr:col>67</xdr:col>
      <xdr:colOff>101600</xdr:colOff>
      <xdr:row>38</xdr:row>
      <xdr:rowOff>14706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2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31233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20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43904</xdr:rowOff>
    </xdr:from>
    <xdr:to>
      <xdr:col>85</xdr:col>
      <xdr:colOff>127000</xdr:colOff>
      <xdr:row>77</xdr:row>
      <xdr:rowOff>49924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45554"/>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49924</xdr:rowOff>
    </xdr:from>
    <xdr:to>
      <xdr:col>81</xdr:col>
      <xdr:colOff>50800</xdr:colOff>
      <xdr:row>77</xdr:row>
      <xdr:rowOff>53417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51574"/>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47943</xdr:rowOff>
    </xdr:from>
    <xdr:to>
      <xdr:col>76</xdr:col>
      <xdr:colOff>114300</xdr:colOff>
      <xdr:row>77</xdr:row>
      <xdr:rowOff>53417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49593"/>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47092</xdr:rowOff>
    </xdr:from>
    <xdr:to>
      <xdr:col>71</xdr:col>
      <xdr:colOff>177800</xdr:colOff>
      <xdr:row>77</xdr:row>
      <xdr:rowOff>47943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48742"/>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164554</xdr:rowOff>
    </xdr:from>
    <xdr:to>
      <xdr:col>85</xdr:col>
      <xdr:colOff>177800</xdr:colOff>
      <xdr:row>77</xdr:row>
      <xdr:rowOff>94704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9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142981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170574</xdr:rowOff>
    </xdr:from>
    <xdr:to>
      <xdr:col>81</xdr:col>
      <xdr:colOff>101600</xdr:colOff>
      <xdr:row>77</xdr:row>
      <xdr:rowOff>100724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0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91851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9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2617</xdr:rowOff>
    </xdr:from>
    <xdr:to>
      <xdr:col>76</xdr:col>
      <xdr:colOff>165100</xdr:colOff>
      <xdr:row>77</xdr:row>
      <xdr:rowOff>104217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95344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168593</xdr:rowOff>
    </xdr:from>
    <xdr:to>
      <xdr:col>72</xdr:col>
      <xdr:colOff>38100</xdr:colOff>
      <xdr:row>77</xdr:row>
      <xdr:rowOff>98743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89870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167742</xdr:rowOff>
    </xdr:from>
    <xdr:to>
      <xdr:col>67</xdr:col>
      <xdr:colOff>101600</xdr:colOff>
      <xdr:row>77</xdr:row>
      <xdr:rowOff>97892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89019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24471</xdr:rowOff>
    </xdr:from>
    <xdr:to>
      <xdr:col>85</xdr:col>
      <xdr:colOff>127000</xdr:colOff>
      <xdr:row>98</xdr:row>
      <xdr:rowOff>81804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26571"/>
          <a:ext cx="8382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24471</xdr:rowOff>
    </xdr:from>
    <xdr:to>
      <xdr:col>81</xdr:col>
      <xdr:colOff>50800</xdr:colOff>
      <xdr:row>98</xdr:row>
      <xdr:rowOff>35463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26571"/>
          <a:ext cx="8890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134469</xdr:rowOff>
    </xdr:from>
    <xdr:to>
      <xdr:col>76</xdr:col>
      <xdr:colOff>114300</xdr:colOff>
      <xdr:row>98</xdr:row>
      <xdr:rowOff>35463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65119"/>
          <a:ext cx="889000" cy="7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134469</xdr:rowOff>
    </xdr:from>
    <xdr:to>
      <xdr:col>71</xdr:col>
      <xdr:colOff>177800</xdr:colOff>
      <xdr:row>98</xdr:row>
      <xdr:rowOff>53440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65119"/>
          <a:ext cx="889000" cy="9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31004</xdr:rowOff>
    </xdr:from>
    <xdr:to>
      <xdr:col>85</xdr:col>
      <xdr:colOff>177800</xdr:colOff>
      <xdr:row>98</xdr:row>
      <xdr:rowOff>132604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145121</xdr:rowOff>
    </xdr:from>
    <xdr:to>
      <xdr:col>81</xdr:col>
      <xdr:colOff>101600</xdr:colOff>
      <xdr:row>98</xdr:row>
      <xdr:rowOff>75271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7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91798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5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156113</xdr:rowOff>
    </xdr:from>
    <xdr:to>
      <xdr:col>76</xdr:col>
      <xdr:colOff>165100</xdr:colOff>
      <xdr:row>98</xdr:row>
      <xdr:rowOff>86263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77390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7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83669</xdr:rowOff>
    </xdr:from>
    <xdr:to>
      <xdr:col>72</xdr:col>
      <xdr:colOff>38100</xdr:colOff>
      <xdr:row>98</xdr:row>
      <xdr:rowOff>13819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1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30346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8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2640</xdr:rowOff>
    </xdr:from>
    <xdr:to>
      <xdr:col>67</xdr:col>
      <xdr:colOff>101600</xdr:colOff>
      <xdr:row>98</xdr:row>
      <xdr:rowOff>104240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120767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7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95058</xdr:rowOff>
    </xdr:from>
    <xdr:to>
      <xdr:col>116</xdr:col>
      <xdr:colOff>63500</xdr:colOff>
      <xdr:row>76</xdr:row>
      <xdr:rowOff>167035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25258"/>
          <a:ext cx="838200" cy="7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167035</xdr:rowOff>
    </xdr:from>
    <xdr:to>
      <xdr:col>111</xdr:col>
      <xdr:colOff>177800</xdr:colOff>
      <xdr:row>77</xdr:row>
      <xdr:rowOff>22723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97235"/>
          <a:ext cx="8890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22723</xdr:rowOff>
    </xdr:from>
    <xdr:to>
      <xdr:col>107</xdr:col>
      <xdr:colOff>50800</xdr:colOff>
      <xdr:row>77</xdr:row>
      <xdr:rowOff>63838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24373"/>
          <a:ext cx="889000" cy="4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8516</xdr:rowOff>
    </xdr:from>
    <xdr:to>
      <xdr:col>102</xdr:col>
      <xdr:colOff>114300</xdr:colOff>
      <xdr:row>77</xdr:row>
      <xdr:rowOff>63838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210166"/>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44258</xdr:rowOff>
    </xdr:from>
    <xdr:to>
      <xdr:col>116</xdr:col>
      <xdr:colOff>114300</xdr:colOff>
      <xdr:row>76</xdr:row>
      <xdr:rowOff>145858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22685</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5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116235</xdr:rowOff>
    </xdr:from>
    <xdr:to>
      <xdr:col>112</xdr:col>
      <xdr:colOff>38100</xdr:colOff>
      <xdr:row>77</xdr:row>
      <xdr:rowOff>46385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37512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143373</xdr:rowOff>
    </xdr:from>
    <xdr:to>
      <xdr:col>107</xdr:col>
      <xdr:colOff>101600</xdr:colOff>
      <xdr:row>77</xdr:row>
      <xdr:rowOff>73523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7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64650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13038</xdr:rowOff>
    </xdr:from>
    <xdr:to>
      <xdr:col>102</xdr:col>
      <xdr:colOff>165100</xdr:colOff>
      <xdr:row>77</xdr:row>
      <xdr:rowOff>114638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1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105765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0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129166</xdr:rowOff>
    </xdr:from>
    <xdr:to>
      <xdr:col>98</xdr:col>
      <xdr:colOff>38100</xdr:colOff>
      <xdr:row>77</xdr:row>
      <xdr:rowOff>59316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50443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411,468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全国、県内及び類似団体内平均値と比較すると全体的に低い水準となっていることから、効率的な行政運営が出来ているものと考える。一方で、令和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西小学校長寿命化改修の実施により、普通建設事業費（うち更新整備）が類似団体平均値を上回り、このことにより財政調整基金をはじめとする積立金が減少し、再び類似団体平均を下回ることになった。今後は長寿命化等を目的とした投資的事業に係る費用が増加するとともに、財源として地方債を借り入れることで公債費の割合も増加することが見込まれる。</a:t>
          </a:r>
        </a:p>
        <a:p>
          <a:r>
            <a:rPr kumimoji="1" lang="ja-JP" altLang="en-US" sz="1300">
              <a:latin typeface="ＭＳ Ｐゴシック" panose="020B0600070205080204" pitchFamily="50" charset="-128"/>
              <a:ea typeface="ＭＳ Ｐゴシック" panose="020B0600070205080204" pitchFamily="50" charset="-128"/>
            </a:rPr>
            <a:t>また、物価高騰の影響により物件費が高い水準で推移していることや、会計年度任用職員を含めた人件費が上昇していることから、施設の今後のあり方を検討し、コスト削減を進めていく。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静岡県函南町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36,105
35,653
65.16
15,478,363
14,856,036
612,945
8,657,474
9,722,573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50927</xdr:rowOff>
    </xdr:from>
    <xdr:to>
      <xdr:col>24</xdr:col>
      <xdr:colOff>63500</xdr:colOff>
      <xdr:row>36</xdr:row>
      <xdr:rowOff>113030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23127"/>
          <a:ext cx="8382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50927</xdr:rowOff>
    </xdr:from>
    <xdr:to>
      <xdr:col>19</xdr:col>
      <xdr:colOff>177800</xdr:colOff>
      <xdr:row>37</xdr:row>
      <xdr:rowOff>68072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3127"/>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14732</xdr:rowOff>
    </xdr:from>
    <xdr:to>
      <xdr:col>15</xdr:col>
      <xdr:colOff>50800</xdr:colOff>
      <xdr:row>37</xdr:row>
      <xdr:rowOff>68072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838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12065</xdr:rowOff>
    </xdr:from>
    <xdr:to>
      <xdr:col>10</xdr:col>
      <xdr:colOff>114300</xdr:colOff>
      <xdr:row>37</xdr:row>
      <xdr:rowOff>14732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571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62230</xdr:rowOff>
    </xdr:from>
    <xdr:to>
      <xdr:col>24</xdr:col>
      <xdr:colOff>114300</xdr:colOff>
      <xdr:row>36</xdr:row>
      <xdr:rowOff>163830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40657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xdr:rowOff>
    </xdr:from>
    <xdr:to>
      <xdr:col>20</xdr:col>
      <xdr:colOff>38100</xdr:colOff>
      <xdr:row>36</xdr:row>
      <xdr:rowOff>101727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92854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17272</xdr:rowOff>
    </xdr:from>
    <xdr:to>
      <xdr:col>15</xdr:col>
      <xdr:colOff>101600</xdr:colOff>
      <xdr:row>37</xdr:row>
      <xdr:rowOff>118872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109999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135382</xdr:rowOff>
    </xdr:from>
    <xdr:to>
      <xdr:col>10</xdr:col>
      <xdr:colOff>165100</xdr:colOff>
      <xdr:row>37</xdr:row>
      <xdr:rowOff>65532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56659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132715</xdr:rowOff>
    </xdr:from>
    <xdr:to>
      <xdr:col>6</xdr:col>
      <xdr:colOff>38100</xdr:colOff>
      <xdr:row>37</xdr:row>
      <xdr:rowOff>62865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53992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14538</xdr:rowOff>
    </xdr:from>
    <xdr:to>
      <xdr:col>24</xdr:col>
      <xdr:colOff>63500</xdr:colOff>
      <xdr:row>58</xdr:row>
      <xdr:rowOff>21179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8638"/>
          <a:ext cx="8382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14538</xdr:rowOff>
    </xdr:from>
    <xdr:to>
      <xdr:col>19</xdr:col>
      <xdr:colOff>177800</xdr:colOff>
      <xdr:row>58</xdr:row>
      <xdr:rowOff>19537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8638"/>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161368</xdr:rowOff>
    </xdr:from>
    <xdr:to>
      <xdr:col>15</xdr:col>
      <xdr:colOff>50800</xdr:colOff>
      <xdr:row>58</xdr:row>
      <xdr:rowOff>19537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4018"/>
          <a:ext cx="889000" cy="2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15101</xdr:rowOff>
    </xdr:from>
    <xdr:to>
      <xdr:col>10</xdr:col>
      <xdr:colOff>114300</xdr:colOff>
      <xdr:row>57</xdr:row>
      <xdr:rowOff>161368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6301"/>
          <a:ext cx="889000" cy="3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141829</xdr:rowOff>
    </xdr:from>
    <xdr:to>
      <xdr:col>24</xdr:col>
      <xdr:colOff>114300</xdr:colOff>
      <xdr:row>58</xdr:row>
      <xdr:rowOff>71979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135188</xdr:rowOff>
    </xdr:from>
    <xdr:to>
      <xdr:col>20</xdr:col>
      <xdr:colOff>38100</xdr:colOff>
      <xdr:row>58</xdr:row>
      <xdr:rowOff>65338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56465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140187</xdr:rowOff>
    </xdr:from>
    <xdr:to>
      <xdr:col>15</xdr:col>
      <xdr:colOff>101600</xdr:colOff>
      <xdr:row>58</xdr:row>
      <xdr:rowOff>70337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61464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110568</xdr:rowOff>
    </xdr:from>
    <xdr:to>
      <xdr:col>10</xdr:col>
      <xdr:colOff>165100</xdr:colOff>
      <xdr:row>58</xdr:row>
      <xdr:rowOff>40718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31845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135751</xdr:rowOff>
    </xdr:from>
    <xdr:to>
      <xdr:col>6</xdr:col>
      <xdr:colOff>38100</xdr:colOff>
      <xdr:row>56</xdr:row>
      <xdr:rowOff>65901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57028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122402</xdr:rowOff>
    </xdr:from>
    <xdr:to>
      <xdr:col>24</xdr:col>
      <xdr:colOff>63500</xdr:colOff>
      <xdr:row>77</xdr:row>
      <xdr:rowOff>71875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2602"/>
          <a:ext cx="838200" cy="12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71875</xdr:rowOff>
    </xdr:from>
    <xdr:to>
      <xdr:col>19</xdr:col>
      <xdr:colOff>177800</xdr:colOff>
      <xdr:row>77</xdr:row>
      <xdr:rowOff>115491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73525"/>
          <a:ext cx="889000" cy="4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67021</xdr:rowOff>
    </xdr:from>
    <xdr:to>
      <xdr:col>15</xdr:col>
      <xdr:colOff>50800</xdr:colOff>
      <xdr:row>77</xdr:row>
      <xdr:rowOff>115491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68671"/>
          <a:ext cx="889000" cy="4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67021</xdr:rowOff>
    </xdr:from>
    <xdr:to>
      <xdr:col>10</xdr:col>
      <xdr:colOff>114300</xdr:colOff>
      <xdr:row>78</xdr:row>
      <xdr:rowOff>100936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8671"/>
          <a:ext cx="889000" cy="20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71602</xdr:rowOff>
    </xdr:from>
    <xdr:to>
      <xdr:col>24</xdr:col>
      <xdr:colOff>114300</xdr:colOff>
      <xdr:row>77</xdr:row>
      <xdr:rowOff>1752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50029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21075</xdr:rowOff>
    </xdr:from>
    <xdr:to>
      <xdr:col>20</xdr:col>
      <xdr:colOff>38100</xdr:colOff>
      <xdr:row>77</xdr:row>
      <xdr:rowOff>122675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113802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64691</xdr:rowOff>
    </xdr:from>
    <xdr:to>
      <xdr:col>15</xdr:col>
      <xdr:colOff>101600</xdr:colOff>
      <xdr:row>77</xdr:row>
      <xdr:rowOff>166291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157418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16221</xdr:rowOff>
    </xdr:from>
    <xdr:to>
      <xdr:col>10</xdr:col>
      <xdr:colOff>165100</xdr:colOff>
      <xdr:row>77</xdr:row>
      <xdr:rowOff>117821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108948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1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50136</xdr:rowOff>
    </xdr:from>
    <xdr:to>
      <xdr:col>6</xdr:col>
      <xdr:colOff>38100</xdr:colOff>
      <xdr:row>78</xdr:row>
      <xdr:rowOff>151736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142863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1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151847</xdr:rowOff>
    </xdr:from>
    <xdr:to>
      <xdr:col>24</xdr:col>
      <xdr:colOff>63500</xdr:colOff>
      <xdr:row>98</xdr:row>
      <xdr:rowOff>85720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82497"/>
          <a:ext cx="838200" cy="10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149544</xdr:rowOff>
    </xdr:from>
    <xdr:to>
      <xdr:col>19</xdr:col>
      <xdr:colOff>177800</xdr:colOff>
      <xdr:row>97</xdr:row>
      <xdr:rowOff>151847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80194"/>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149544</xdr:rowOff>
    </xdr:from>
    <xdr:to>
      <xdr:col>15</xdr:col>
      <xdr:colOff>50800</xdr:colOff>
      <xdr:row>97</xdr:row>
      <xdr:rowOff>163154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80194"/>
          <a:ext cx="8890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163154</xdr:rowOff>
    </xdr:from>
    <xdr:to>
      <xdr:col>10</xdr:col>
      <xdr:colOff>114300</xdr:colOff>
      <xdr:row>98</xdr:row>
      <xdr:rowOff>96738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93804"/>
          <a:ext cx="889000" cy="10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34920</xdr:rowOff>
    </xdr:from>
    <xdr:to>
      <xdr:col>24</xdr:col>
      <xdr:colOff>114300</xdr:colOff>
      <xdr:row>98</xdr:row>
      <xdr:rowOff>136520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13347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101047</xdr:rowOff>
    </xdr:from>
    <xdr:to>
      <xdr:col>20</xdr:col>
      <xdr:colOff>38100</xdr:colOff>
      <xdr:row>98</xdr:row>
      <xdr:rowOff>31197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22324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2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98744</xdr:rowOff>
    </xdr:from>
    <xdr:to>
      <xdr:col>15</xdr:col>
      <xdr:colOff>101600</xdr:colOff>
      <xdr:row>98</xdr:row>
      <xdr:rowOff>28894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20021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2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112354</xdr:rowOff>
    </xdr:from>
    <xdr:to>
      <xdr:col>10</xdr:col>
      <xdr:colOff>165100</xdr:colOff>
      <xdr:row>98</xdr:row>
      <xdr:rowOff>42504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33631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3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45938</xdr:rowOff>
    </xdr:from>
    <xdr:to>
      <xdr:col>6</xdr:col>
      <xdr:colOff>38100</xdr:colOff>
      <xdr:row>98</xdr:row>
      <xdr:rowOff>147538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138665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4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132189</xdr:rowOff>
    </xdr:from>
    <xdr:to>
      <xdr:col>55</xdr:col>
      <xdr:colOff>0</xdr:colOff>
      <xdr:row>38</xdr:row>
      <xdr:rowOff>143619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4728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143619</xdr:rowOff>
    </xdr:from>
    <xdr:to>
      <xdr:col>50</xdr:col>
      <xdr:colOff>114300</xdr:colOff>
      <xdr:row>38</xdr:row>
      <xdr:rowOff>153416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5871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153416</xdr:rowOff>
    </xdr:from>
    <xdr:to>
      <xdr:col>45</xdr:col>
      <xdr:colOff>177800</xdr:colOff>
      <xdr:row>38</xdr:row>
      <xdr:rowOff>157335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6851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157335</xdr:rowOff>
    </xdr:from>
    <xdr:to>
      <xdr:col>41</xdr:col>
      <xdr:colOff>50800</xdr:colOff>
      <xdr:row>38</xdr:row>
      <xdr:rowOff>160600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7243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81389</xdr:rowOff>
    </xdr:from>
    <xdr:to>
      <xdr:col>55</xdr:col>
      <xdr:colOff>50800</xdr:colOff>
      <xdr:row>39</xdr:row>
      <xdr:rowOff>11539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104266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4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92819</xdr:rowOff>
    </xdr:from>
    <xdr:to>
      <xdr:col>50</xdr:col>
      <xdr:colOff>165100</xdr:colOff>
      <xdr:row>39</xdr:row>
      <xdr:rowOff>22969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14096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0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102616</xdr:rowOff>
    </xdr:from>
    <xdr:to>
      <xdr:col>46</xdr:col>
      <xdr:colOff>38100</xdr:colOff>
      <xdr:row>39</xdr:row>
      <xdr:rowOff>32766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23893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106535</xdr:rowOff>
    </xdr:from>
    <xdr:to>
      <xdr:col>41</xdr:col>
      <xdr:colOff>101600</xdr:colOff>
      <xdr:row>39</xdr:row>
      <xdr:rowOff>36685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2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27812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1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109800</xdr:rowOff>
    </xdr:from>
    <xdr:to>
      <xdr:col>36</xdr:col>
      <xdr:colOff>165100</xdr:colOff>
      <xdr:row>39</xdr:row>
      <xdr:rowOff>39950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2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31077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1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88608</xdr:rowOff>
    </xdr:from>
    <xdr:to>
      <xdr:col>55</xdr:col>
      <xdr:colOff>0</xdr:colOff>
      <xdr:row>58</xdr:row>
      <xdr:rowOff>89274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32708"/>
          <a:ext cx="8382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88608</xdr:rowOff>
    </xdr:from>
    <xdr:to>
      <xdr:col>50</xdr:col>
      <xdr:colOff>114300</xdr:colOff>
      <xdr:row>58</xdr:row>
      <xdr:rowOff>106649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32708"/>
          <a:ext cx="889000" cy="1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106649</xdr:rowOff>
    </xdr:from>
    <xdr:to>
      <xdr:col>45</xdr:col>
      <xdr:colOff>177800</xdr:colOff>
      <xdr:row>58</xdr:row>
      <xdr:rowOff>119221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50749"/>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81007</xdr:rowOff>
    </xdr:from>
    <xdr:to>
      <xdr:col>41</xdr:col>
      <xdr:colOff>50800</xdr:colOff>
      <xdr:row>58</xdr:row>
      <xdr:rowOff>119221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25107"/>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38474</xdr:rowOff>
    </xdr:from>
    <xdr:to>
      <xdr:col>55</xdr:col>
      <xdr:colOff>50800</xdr:colOff>
      <xdr:row>58</xdr:row>
      <xdr:rowOff>140074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124895</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37808</xdr:rowOff>
    </xdr:from>
    <xdr:to>
      <xdr:col>50</xdr:col>
      <xdr:colOff>165100</xdr:colOff>
      <xdr:row>58</xdr:row>
      <xdr:rowOff>139408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130535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7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55849</xdr:rowOff>
    </xdr:from>
    <xdr:to>
      <xdr:col>46</xdr:col>
      <xdr:colOff>38100</xdr:colOff>
      <xdr:row>58</xdr:row>
      <xdr:rowOff>157449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148576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9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68421</xdr:rowOff>
    </xdr:from>
    <xdr:to>
      <xdr:col>41</xdr:col>
      <xdr:colOff>101600</xdr:colOff>
      <xdr:row>58</xdr:row>
      <xdr:rowOff>170021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161148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0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30207</xdr:rowOff>
    </xdr:from>
    <xdr:to>
      <xdr:col>36</xdr:col>
      <xdr:colOff>165100</xdr:colOff>
      <xdr:row>58</xdr:row>
      <xdr:rowOff>131807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7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122934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6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36488</xdr:rowOff>
    </xdr:from>
    <xdr:to>
      <xdr:col>55</xdr:col>
      <xdr:colOff>0</xdr:colOff>
      <xdr:row>78</xdr:row>
      <xdr:rowOff>79787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09588"/>
          <a:ext cx="838200" cy="4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35020</xdr:rowOff>
    </xdr:from>
    <xdr:to>
      <xdr:col>50</xdr:col>
      <xdr:colOff>114300</xdr:colOff>
      <xdr:row>78</xdr:row>
      <xdr:rowOff>36488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8120"/>
          <a:ext cx="889000" cy="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35020</xdr:rowOff>
    </xdr:from>
    <xdr:to>
      <xdr:col>45</xdr:col>
      <xdr:colOff>177800</xdr:colOff>
      <xdr:row>78</xdr:row>
      <xdr:rowOff>47155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08120"/>
          <a:ext cx="889000" cy="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24352</xdr:rowOff>
    </xdr:from>
    <xdr:to>
      <xdr:col>41</xdr:col>
      <xdr:colOff>50800</xdr:colOff>
      <xdr:row>78</xdr:row>
      <xdr:rowOff>47155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97452"/>
          <a:ext cx="8890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28987</xdr:rowOff>
    </xdr:from>
    <xdr:to>
      <xdr:col>55</xdr:col>
      <xdr:colOff>50800</xdr:colOff>
      <xdr:row>78</xdr:row>
      <xdr:rowOff>130587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7414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157138</xdr:rowOff>
    </xdr:from>
    <xdr:to>
      <xdr:col>50</xdr:col>
      <xdr:colOff>165100</xdr:colOff>
      <xdr:row>78</xdr:row>
      <xdr:rowOff>87288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103815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155670</xdr:rowOff>
    </xdr:from>
    <xdr:to>
      <xdr:col>46</xdr:col>
      <xdr:colOff>38100</xdr:colOff>
      <xdr:row>78</xdr:row>
      <xdr:rowOff>85820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102347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13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167805</xdr:rowOff>
    </xdr:from>
    <xdr:to>
      <xdr:col>41</xdr:col>
      <xdr:colOff>101600</xdr:colOff>
      <xdr:row>78</xdr:row>
      <xdr:rowOff>97955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114482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1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145002</xdr:rowOff>
    </xdr:from>
    <xdr:to>
      <xdr:col>36</xdr:col>
      <xdr:colOff>165100</xdr:colOff>
      <xdr:row>78</xdr:row>
      <xdr:rowOff>75152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66279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1372</xdr:rowOff>
    </xdr:from>
    <xdr:to>
      <xdr:col>55</xdr:col>
      <xdr:colOff>0</xdr:colOff>
      <xdr:row>97</xdr:row>
      <xdr:rowOff>32449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32022"/>
          <a:ext cx="838200" cy="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32449</xdr:rowOff>
    </xdr:from>
    <xdr:to>
      <xdr:col>50</xdr:col>
      <xdr:colOff>114300</xdr:colOff>
      <xdr:row>97</xdr:row>
      <xdr:rowOff>79211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63099"/>
          <a:ext cx="889000" cy="4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60820</xdr:rowOff>
    </xdr:from>
    <xdr:to>
      <xdr:col>45</xdr:col>
      <xdr:colOff>177800</xdr:colOff>
      <xdr:row>97</xdr:row>
      <xdr:rowOff>79211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91470"/>
          <a:ext cx="889000" cy="1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60820</xdr:rowOff>
    </xdr:from>
    <xdr:to>
      <xdr:col>41</xdr:col>
      <xdr:colOff>50800</xdr:colOff>
      <xdr:row>97</xdr:row>
      <xdr:rowOff>61506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9147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122022</xdr:rowOff>
    </xdr:from>
    <xdr:to>
      <xdr:col>55</xdr:col>
      <xdr:colOff>50800</xdr:colOff>
      <xdr:row>97</xdr:row>
      <xdr:rowOff>52172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100449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153099</xdr:rowOff>
    </xdr:from>
    <xdr:to>
      <xdr:col>50</xdr:col>
      <xdr:colOff>165100</xdr:colOff>
      <xdr:row>97</xdr:row>
      <xdr:rowOff>83249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74376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28411</xdr:rowOff>
    </xdr:from>
    <xdr:to>
      <xdr:col>46</xdr:col>
      <xdr:colOff>38100</xdr:colOff>
      <xdr:row>97</xdr:row>
      <xdr:rowOff>130011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5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121138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10020</xdr:rowOff>
    </xdr:from>
    <xdr:to>
      <xdr:col>41</xdr:col>
      <xdr:colOff>101600</xdr:colOff>
      <xdr:row>97</xdr:row>
      <xdr:rowOff>111620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102747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3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10706</xdr:rowOff>
    </xdr:from>
    <xdr:to>
      <xdr:col>36</xdr:col>
      <xdr:colOff>165100</xdr:colOff>
      <xdr:row>97</xdr:row>
      <xdr:rowOff>112306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103433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3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102569</xdr:rowOff>
    </xdr:from>
    <xdr:to>
      <xdr:col>85</xdr:col>
      <xdr:colOff>127000</xdr:colOff>
      <xdr:row>38</xdr:row>
      <xdr:rowOff>27915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46219"/>
          <a:ext cx="838200" cy="9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27915</xdr:rowOff>
    </xdr:from>
    <xdr:to>
      <xdr:col>81</xdr:col>
      <xdr:colOff>50800</xdr:colOff>
      <xdr:row>38</xdr:row>
      <xdr:rowOff>56228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43015"/>
          <a:ext cx="8890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153808</xdr:rowOff>
    </xdr:from>
    <xdr:to>
      <xdr:col>76</xdr:col>
      <xdr:colOff>114300</xdr:colOff>
      <xdr:row>38</xdr:row>
      <xdr:rowOff>56228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97458"/>
          <a:ext cx="889000" cy="7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153808</xdr:rowOff>
    </xdr:from>
    <xdr:to>
      <xdr:col>71</xdr:col>
      <xdr:colOff>177800</xdr:colOff>
      <xdr:row>38</xdr:row>
      <xdr:rowOff>8484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9745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51769</xdr:rowOff>
    </xdr:from>
    <xdr:to>
      <xdr:col>85</xdr:col>
      <xdr:colOff>177800</xdr:colOff>
      <xdr:row>37</xdr:row>
      <xdr:rowOff>153369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9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74646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4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148565</xdr:rowOff>
    </xdr:from>
    <xdr:to>
      <xdr:col>81</xdr:col>
      <xdr:colOff>101600</xdr:colOff>
      <xdr:row>38</xdr:row>
      <xdr:rowOff>78715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95242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6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5428</xdr:rowOff>
    </xdr:from>
    <xdr:to>
      <xdr:col>76</xdr:col>
      <xdr:colOff>165100</xdr:colOff>
      <xdr:row>38</xdr:row>
      <xdr:rowOff>107028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98155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1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103008</xdr:rowOff>
    </xdr:from>
    <xdr:to>
      <xdr:col>72</xdr:col>
      <xdr:colOff>38100</xdr:colOff>
      <xdr:row>38</xdr:row>
      <xdr:rowOff>33158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4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49685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129134</xdr:rowOff>
    </xdr:from>
    <xdr:to>
      <xdr:col>67</xdr:col>
      <xdr:colOff>101600</xdr:colOff>
      <xdr:row>38</xdr:row>
      <xdr:rowOff>59283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727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75811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24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147975</xdr:rowOff>
    </xdr:from>
    <xdr:to>
      <xdr:col>85</xdr:col>
      <xdr:colOff>127000</xdr:colOff>
      <xdr:row>57</xdr:row>
      <xdr:rowOff>105323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49175"/>
          <a:ext cx="838200" cy="12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98150</xdr:rowOff>
    </xdr:from>
    <xdr:to>
      <xdr:col>81</xdr:col>
      <xdr:colOff>50800</xdr:colOff>
      <xdr:row>57</xdr:row>
      <xdr:rowOff>105323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70800"/>
          <a:ext cx="889000" cy="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98150</xdr:rowOff>
    </xdr:from>
    <xdr:to>
      <xdr:col>76</xdr:col>
      <xdr:colOff>114300</xdr:colOff>
      <xdr:row>57</xdr:row>
      <xdr:rowOff>112917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70800"/>
          <a:ext cx="889000" cy="1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101592</xdr:rowOff>
    </xdr:from>
    <xdr:to>
      <xdr:col>71</xdr:col>
      <xdr:colOff>177800</xdr:colOff>
      <xdr:row>57</xdr:row>
      <xdr:rowOff>112917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74242"/>
          <a:ext cx="8890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97175</xdr:rowOff>
    </xdr:from>
    <xdr:to>
      <xdr:col>85</xdr:col>
      <xdr:colOff>177800</xdr:colOff>
      <xdr:row>57</xdr:row>
      <xdr:rowOff>27325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9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120052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54523</xdr:rowOff>
    </xdr:from>
    <xdr:to>
      <xdr:col>81</xdr:col>
      <xdr:colOff>101600</xdr:colOff>
      <xdr:row>57</xdr:row>
      <xdr:rowOff>156123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2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147250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47350</xdr:rowOff>
    </xdr:from>
    <xdr:to>
      <xdr:col>76</xdr:col>
      <xdr:colOff>165100</xdr:colOff>
      <xdr:row>57</xdr:row>
      <xdr:rowOff>148950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2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140077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62117</xdr:rowOff>
    </xdr:from>
    <xdr:to>
      <xdr:col>72</xdr:col>
      <xdr:colOff>38100</xdr:colOff>
      <xdr:row>57</xdr:row>
      <xdr:rowOff>163717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154844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2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50792</xdr:rowOff>
    </xdr:from>
    <xdr:to>
      <xdr:col>67</xdr:col>
      <xdr:colOff>101600</xdr:colOff>
      <xdr:row>57</xdr:row>
      <xdr:rowOff>152392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2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143519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113412</xdr:rowOff>
    </xdr:from>
    <xdr:to>
      <xdr:col>85</xdr:col>
      <xdr:colOff>127000</xdr:colOff>
      <xdr:row>78</xdr:row>
      <xdr:rowOff>126259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86512"/>
          <a:ext cx="8382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126259</xdr:rowOff>
    </xdr:from>
    <xdr:to>
      <xdr:col>81</xdr:col>
      <xdr:colOff>50800</xdr:colOff>
      <xdr:row>78</xdr:row>
      <xdr:rowOff>128384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99359"/>
          <a:ext cx="8890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122715</xdr:rowOff>
    </xdr:from>
    <xdr:to>
      <xdr:col>76</xdr:col>
      <xdr:colOff>114300</xdr:colOff>
      <xdr:row>78</xdr:row>
      <xdr:rowOff>128384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95815"/>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135356</xdr:rowOff>
    </xdr:from>
    <xdr:to>
      <xdr:col>71</xdr:col>
      <xdr:colOff>177800</xdr:colOff>
      <xdr:row>78</xdr:row>
      <xdr:rowOff>122715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37006"/>
          <a:ext cx="889000" cy="15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62612</xdr:rowOff>
    </xdr:from>
    <xdr:to>
      <xdr:col>85</xdr:col>
      <xdr:colOff>177800</xdr:colOff>
      <xdr:row>78</xdr:row>
      <xdr:rowOff>164212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32284</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75459</xdr:rowOff>
    </xdr:from>
    <xdr:to>
      <xdr:col>81</xdr:col>
      <xdr:colOff>101600</xdr:colOff>
      <xdr:row>79</xdr:row>
      <xdr:rowOff>5609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168186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4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77584</xdr:rowOff>
    </xdr:from>
    <xdr:to>
      <xdr:col>76</xdr:col>
      <xdr:colOff>165100</xdr:colOff>
      <xdr:row>79</xdr:row>
      <xdr:rowOff>7734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170311</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4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71915</xdr:rowOff>
    </xdr:from>
    <xdr:to>
      <xdr:col>72</xdr:col>
      <xdr:colOff>38100</xdr:colOff>
      <xdr:row>79</xdr:row>
      <xdr:rowOff>2065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164642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37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84556</xdr:rowOff>
    </xdr:from>
    <xdr:to>
      <xdr:col>67</xdr:col>
      <xdr:colOff>101600</xdr:colOff>
      <xdr:row>78</xdr:row>
      <xdr:rowOff>14706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2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31233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06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43904</xdr:rowOff>
    </xdr:from>
    <xdr:to>
      <xdr:col>85</xdr:col>
      <xdr:colOff>127000</xdr:colOff>
      <xdr:row>97</xdr:row>
      <xdr:rowOff>49924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74554"/>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49924</xdr:rowOff>
    </xdr:from>
    <xdr:to>
      <xdr:col>81</xdr:col>
      <xdr:colOff>50800</xdr:colOff>
      <xdr:row>97</xdr:row>
      <xdr:rowOff>53417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80574"/>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47943</xdr:rowOff>
    </xdr:from>
    <xdr:to>
      <xdr:col>76</xdr:col>
      <xdr:colOff>114300</xdr:colOff>
      <xdr:row>97</xdr:row>
      <xdr:rowOff>53417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78593"/>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47092</xdr:rowOff>
    </xdr:from>
    <xdr:to>
      <xdr:col>71</xdr:col>
      <xdr:colOff>177800</xdr:colOff>
      <xdr:row>97</xdr:row>
      <xdr:rowOff>47943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77742"/>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164554</xdr:rowOff>
    </xdr:from>
    <xdr:to>
      <xdr:col>85</xdr:col>
      <xdr:colOff>177800</xdr:colOff>
      <xdr:row>97</xdr:row>
      <xdr:rowOff>94704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2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142981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170574</xdr:rowOff>
    </xdr:from>
    <xdr:to>
      <xdr:col>81</xdr:col>
      <xdr:colOff>101600</xdr:colOff>
      <xdr:row>97</xdr:row>
      <xdr:rowOff>100724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91851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2617</xdr:rowOff>
    </xdr:from>
    <xdr:to>
      <xdr:col>76</xdr:col>
      <xdr:colOff>165100</xdr:colOff>
      <xdr:row>97</xdr:row>
      <xdr:rowOff>104217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95344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168593</xdr:rowOff>
    </xdr:from>
    <xdr:to>
      <xdr:col>72</xdr:col>
      <xdr:colOff>38100</xdr:colOff>
      <xdr:row>97</xdr:row>
      <xdr:rowOff>98743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89870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2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167742</xdr:rowOff>
    </xdr:from>
    <xdr:to>
      <xdr:col>67</xdr:col>
      <xdr:colOff>101600</xdr:colOff>
      <xdr:row>97</xdr:row>
      <xdr:rowOff>97892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89019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1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すると、全体的に低い水準となっているものの、消防費については駿東伊豆消防組合への負担金の割合が高いため平均値を上回っている。なお、教育費については西小学校長寿命化改修工事の実施により一時的に数値が大きく上昇した。</a:t>
          </a:r>
        </a:p>
        <a:p>
          <a:r>
            <a:rPr kumimoji="1" lang="ja-JP" altLang="en-US" sz="1300">
              <a:latin typeface="ＭＳ Ｐゴシック" panose="020B0600070205080204" pitchFamily="50" charset="-128"/>
              <a:ea typeface="ＭＳ Ｐゴシック" panose="020B0600070205080204" pitchFamily="50" charset="-128"/>
            </a:rPr>
            <a:t>今後、ごみ焼却施設や教育施設など、公共施設が更新時期を迎えており、各目的別経費のほか、その財源として見込む公債費の増大が見込まれている。また、物価高騰の長期化、人件費高騰による管理委託料等の経常経費の増大も予想されるため、施設の今後のあり方を検討し、コスト削減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静岡県函南町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財政調整基金残高は令和元年度に東日本台風被災による災害復旧事業の財源として取り崩したことで大きく減少した。令和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年度以降、基金残高の回復に努めてきたが、物価高騰等による経常経費の増加や西小学校長寿命化改修等に伴い財政調整基金を取り崩したため</a:t>
          </a:r>
          <a:r>
            <a:rPr kumimoji="1" lang="en-US" altLang="ja-JP" sz="1200">
              <a:latin typeface="ＭＳ ゴシック" pitchFamily="49" charset="-128"/>
              <a:ea typeface="ＭＳ ゴシック" pitchFamily="49" charset="-128"/>
            </a:rPr>
            <a:t>1.83</a:t>
          </a:r>
          <a:r>
            <a:rPr kumimoji="1" lang="ja-JP" altLang="en-US" sz="1200">
              <a:latin typeface="ＭＳ ゴシック" pitchFamily="49" charset="-128"/>
              <a:ea typeface="ＭＳ ゴシック" pitchFamily="49" charset="-128"/>
            </a:rPr>
            <a:t>％減少した。</a:t>
          </a:r>
        </a:p>
        <a:p>
          <a:r>
            <a:rPr kumimoji="1" lang="ja-JP" altLang="en-US" sz="1200">
              <a:latin typeface="ＭＳ ゴシック" pitchFamily="49" charset="-128"/>
              <a:ea typeface="ＭＳ ゴシック" pitchFamily="49" charset="-128"/>
            </a:rPr>
            <a:t>　実質単年度収支については、前年度よりも赤字額が縮小したものの、</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億円を超える取り崩しが続いていることや基金積立額が減少していることから赤字が続いている。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静岡県函南町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上水道事業特別会計は未払金の精算に伴い流動資産が減少したものの、料金収入が安定していることから総じて黒字額が安定している。しかし今後は老朽化した施設、管路等の更新が控えているため、令和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年度に料金改定の検討を進めている。また、下水道事業においても同様に未払金の精算に伴い流動資産が減少しており、料金改定についても令和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年度中の実施を予定している。</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介護保険特別会計は、介護保険料の改定に伴う徴収額の増加により黒字額が増加した。</a:t>
          </a:r>
          <a:r>
            <a:rPr kumimoji="1" lang="ja-JP" altLang="en-US" sz="1400">
              <a:latin typeface="ＭＳ ゴシック" pitchFamily="49" charset="-128"/>
              <a:ea typeface="ＭＳ ゴシック" pitchFamily="49" charset="-128"/>
            </a:rPr>
            <a:t>また、国民健康保険特別会計については、加入者の減少や県下統一化に向けた保険税の改定に伴い歳入が減少し、黒字額が減少した。</a:t>
          </a:r>
        </a:p>
        <a:p>
          <a:r>
            <a:rPr kumimoji="1" lang="ja-JP" altLang="en-US" sz="1400">
              <a:latin typeface="ＭＳ ゴシック" pitchFamily="49" charset="-128"/>
              <a:ea typeface="ＭＳ ゴシック" pitchFamily="49" charset="-128"/>
            </a:rPr>
            <a:t>　一般会計は、繰越事業の減少等により実質収支額が増加したことで</a:t>
          </a:r>
          <a:r>
            <a:rPr kumimoji="1" lang="en-US" altLang="ja-JP" sz="1400">
              <a:latin typeface="ＭＳ ゴシック" pitchFamily="49" charset="-128"/>
              <a:ea typeface="ＭＳ ゴシック" pitchFamily="49" charset="-128"/>
            </a:rPr>
            <a:t>0.98</a:t>
          </a:r>
          <a:r>
            <a:rPr kumimoji="1" lang="ja-JP" altLang="en-US" sz="1400">
              <a:latin typeface="ＭＳ ゴシック" pitchFamily="49" charset="-128"/>
              <a:ea typeface="ＭＳ ゴシック" pitchFamily="49" charset="-128"/>
            </a:rPr>
            <a:t>％の増加となった。</a:t>
          </a:r>
        </a:p>
        <a:p>
          <a:r>
            <a:rPr kumimoji="1" lang="ja-JP" altLang="en-US" sz="1400">
              <a:latin typeface="ＭＳ ゴシック" pitchFamily="49" charset="-128"/>
              <a:ea typeface="ＭＳ ゴシック" pitchFamily="49" charset="-128"/>
            </a:rPr>
            <a:t>　全ての会計において黒字となっており、今後においても自主財源の確保、慎重な地方債発行等に留意し、健全な財政運営に努める。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15478363</v>
      </c>
      <c r="BO4" s="371"/>
      <c r="BP4" s="371"/>
      <c r="BQ4" s="371"/>
      <c r="BR4" s="371"/>
      <c r="BS4" s="371"/>
      <c r="BT4" s="371"/>
      <c r="BU4" s="372"/>
      <c r="BV4" s="370">
        <v>14190395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7.1</v>
      </c>
      <c r="CU4" s="377"/>
      <c r="CV4" s="377"/>
      <c r="CW4" s="377"/>
      <c r="CX4" s="377"/>
      <c r="CY4" s="377"/>
      <c r="CZ4" s="377"/>
      <c r="DA4" s="378"/>
      <c r="DB4" s="376">
        <v>6.1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14856036</v>
      </c>
      <c r="BO5" s="408"/>
      <c r="BP5" s="408"/>
      <c r="BQ5" s="408"/>
      <c r="BR5" s="408"/>
      <c r="BS5" s="408"/>
      <c r="BT5" s="408"/>
      <c r="BU5" s="409"/>
      <c r="BV5" s="407">
        <v>13636387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93.4</v>
      </c>
      <c r="CU5" s="405"/>
      <c r="CV5" s="405"/>
      <c r="CW5" s="405"/>
      <c r="CX5" s="405"/>
      <c r="CY5" s="405"/>
      <c r="CZ5" s="405"/>
      <c r="DA5" s="406"/>
      <c r="DB5" s="404">
        <v>91.5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622327</v>
      </c>
      <c r="BO6" s="408"/>
      <c r="BP6" s="408"/>
      <c r="BQ6" s="408"/>
      <c r="BR6" s="408"/>
      <c r="BS6" s="408"/>
      <c r="BT6" s="408"/>
      <c r="BU6" s="409"/>
      <c r="BV6" s="407">
        <v>554008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93.9</v>
      </c>
      <c r="CU6" s="445"/>
      <c r="CV6" s="445"/>
      <c r="CW6" s="445"/>
      <c r="CX6" s="445"/>
      <c r="CY6" s="445"/>
      <c r="CZ6" s="445"/>
      <c r="DA6" s="446"/>
      <c r="DB6" s="444">
        <v>92.6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9382</v>
      </c>
      <c r="BO7" s="408"/>
      <c r="BP7" s="408"/>
      <c r="BQ7" s="408"/>
      <c r="BR7" s="408"/>
      <c r="BS7" s="408"/>
      <c r="BT7" s="408"/>
      <c r="BU7" s="409"/>
      <c r="BV7" s="407">
        <v>42001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8657474</v>
      </c>
      <c r="CU7" s="408"/>
      <c r="CV7" s="408"/>
      <c r="CW7" s="408"/>
      <c r="CX7" s="408"/>
      <c r="CY7" s="408"/>
      <c r="CZ7" s="408"/>
      <c r="DA7" s="409"/>
      <c r="DB7" s="407">
        <v>8402412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612945</v>
      </c>
      <c r="BO8" s="408"/>
      <c r="BP8" s="408"/>
      <c r="BQ8" s="408"/>
      <c r="BR8" s="408"/>
      <c r="BS8" s="408"/>
      <c r="BT8" s="408"/>
      <c r="BU8" s="409"/>
      <c r="BV8" s="407">
        <v>512007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0.71</v>
      </c>
      <c r="CU8" s="448"/>
      <c r="CV8" s="448"/>
      <c r="CW8" s="448"/>
      <c r="CX8" s="448"/>
      <c r="CY8" s="448"/>
      <c r="CZ8" s="448"/>
      <c r="DA8" s="449"/>
      <c r="DB8" s="447">
        <v>0.72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36794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100938</v>
      </c>
      <c r="BO9" s="408"/>
      <c r="BP9" s="408"/>
      <c r="BQ9" s="408"/>
      <c r="BR9" s="408"/>
      <c r="BS9" s="408"/>
      <c r="BT9" s="408"/>
      <c r="BU9" s="409"/>
      <c r="BV9" s="407">
        <v>-186265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8.9</v>
      </c>
      <c r="CU9" s="405"/>
      <c r="CV9" s="405"/>
      <c r="CW9" s="405"/>
      <c r="CX9" s="405"/>
      <c r="CY9" s="405"/>
      <c r="CZ9" s="405"/>
      <c r="DA9" s="406"/>
      <c r="DB9" s="404">
        <v>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37661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456386</v>
      </c>
      <c r="BO10" s="408"/>
      <c r="BP10" s="408"/>
      <c r="BQ10" s="408"/>
      <c r="BR10" s="408"/>
      <c r="BS10" s="408"/>
      <c r="BT10" s="408"/>
      <c r="BU10" s="409"/>
      <c r="BV10" s="407">
        <v>566311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36105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567000</v>
      </c>
      <c r="BO12" s="408"/>
      <c r="BP12" s="408"/>
      <c r="BQ12" s="408"/>
      <c r="BR12" s="408"/>
      <c r="BS12" s="408"/>
      <c r="BT12" s="408"/>
      <c r="BU12" s="409"/>
      <c r="BV12" s="407">
        <v>664362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35653</v>
      </c>
      <c r="S13" s="492"/>
      <c r="T13" s="492"/>
      <c r="U13" s="492"/>
      <c r="V13" s="493"/>
      <c r="W13" s="423" t="s">
        <v>131</v>
      </c>
      <c r="X13" s="424"/>
      <c r="Y13" s="424"/>
      <c r="Z13" s="424"/>
      <c r="AA13" s="424"/>
      <c r="AB13" s="414"/>
      <c r="AC13" s="458">
        <v>628</v>
      </c>
      <c r="AD13" s="459"/>
      <c r="AE13" s="459"/>
      <c r="AF13" s="459"/>
      <c r="AG13" s="501"/>
      <c r="AH13" s="458">
        <v>688</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-9676</v>
      </c>
      <c r="BO13" s="408"/>
      <c r="BP13" s="408"/>
      <c r="BQ13" s="408"/>
      <c r="BR13" s="408"/>
      <c r="BS13" s="408"/>
      <c r="BT13" s="408"/>
      <c r="BU13" s="409"/>
      <c r="BV13" s="407">
        <v>-284316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5.2</v>
      </c>
      <c r="CU13" s="405"/>
      <c r="CV13" s="405"/>
      <c r="CW13" s="405"/>
      <c r="CX13" s="405"/>
      <c r="CY13" s="405"/>
      <c r="CZ13" s="405"/>
      <c r="DA13" s="406"/>
      <c r="DB13" s="404">
        <v>5.0999999999999996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36650</v>
      </c>
      <c r="S14" s="492"/>
      <c r="T14" s="492"/>
      <c r="U14" s="492"/>
      <c r="V14" s="493"/>
      <c r="W14" s="397"/>
      <c r="X14" s="398"/>
      <c r="Y14" s="398"/>
      <c r="Z14" s="398"/>
      <c r="AA14" s="398"/>
      <c r="AB14" s="387"/>
      <c r="AC14" s="494">
        <v>3.5</v>
      </c>
      <c r="AD14" s="495"/>
      <c r="AE14" s="495"/>
      <c r="AF14" s="495"/>
      <c r="AG14" s="496"/>
      <c r="AH14" s="494">
        <v>3.8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28.3</v>
      </c>
      <c r="CU14" s="506"/>
      <c r="CV14" s="506"/>
      <c r="CW14" s="506"/>
      <c r="CX14" s="506"/>
      <c r="CY14" s="506"/>
      <c r="CZ14" s="506"/>
      <c r="DA14" s="507"/>
      <c r="DB14" s="505">
        <v>17.2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36208</v>
      </c>
      <c r="S15" s="492"/>
      <c r="T15" s="492"/>
      <c r="U15" s="492"/>
      <c r="V15" s="493"/>
      <c r="W15" s="423" t="s">
        <v>137</v>
      </c>
      <c r="X15" s="424"/>
      <c r="Y15" s="424"/>
      <c r="Z15" s="424"/>
      <c r="AA15" s="424"/>
      <c r="AB15" s="414"/>
      <c r="AC15" s="458">
        <v>4795</v>
      </c>
      <c r="AD15" s="459"/>
      <c r="AE15" s="459"/>
      <c r="AF15" s="459"/>
      <c r="AG15" s="501"/>
      <c r="AH15" s="458">
        <v>5080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4996443</v>
      </c>
      <c r="BO15" s="371"/>
      <c r="BP15" s="371"/>
      <c r="BQ15" s="371"/>
      <c r="BR15" s="371"/>
      <c r="BS15" s="371"/>
      <c r="BT15" s="371"/>
      <c r="BU15" s="372"/>
      <c r="BV15" s="370">
        <v>4972469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26.7</v>
      </c>
      <c r="AD16" s="495"/>
      <c r="AE16" s="495"/>
      <c r="AF16" s="495"/>
      <c r="AG16" s="496"/>
      <c r="AH16" s="494">
        <v>28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7306261</v>
      </c>
      <c r="BO16" s="408"/>
      <c r="BP16" s="408"/>
      <c r="BQ16" s="408"/>
      <c r="BR16" s="408"/>
      <c r="BS16" s="408"/>
      <c r="BT16" s="408"/>
      <c r="BU16" s="409"/>
      <c r="BV16" s="407">
        <v>7002332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12542</v>
      </c>
      <c r="AD17" s="459"/>
      <c r="AE17" s="459"/>
      <c r="AF17" s="459"/>
      <c r="AG17" s="501"/>
      <c r="AH17" s="458">
        <v>12344</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6300657</v>
      </c>
      <c r="BO17" s="408"/>
      <c r="BP17" s="408"/>
      <c r="BQ17" s="408"/>
      <c r="BR17" s="408"/>
      <c r="BS17" s="408"/>
      <c r="BT17" s="408"/>
      <c r="BU17" s="409"/>
      <c r="BV17" s="407">
        <v>6267888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65.16</v>
      </c>
      <c r="M18" s="531"/>
      <c r="N18" s="531"/>
      <c r="O18" s="531"/>
      <c r="P18" s="531"/>
      <c r="Q18" s="531"/>
      <c r="R18" s="532"/>
      <c r="S18" s="532"/>
      <c r="T18" s="532"/>
      <c r="U18" s="532"/>
      <c r="V18" s="533"/>
      <c r="W18" s="425"/>
      <c r="X18" s="426"/>
      <c r="Y18" s="426"/>
      <c r="Z18" s="426"/>
      <c r="AA18" s="426"/>
      <c r="AB18" s="417"/>
      <c r="AC18" s="534">
        <v>69.8</v>
      </c>
      <c r="AD18" s="535"/>
      <c r="AE18" s="535"/>
      <c r="AF18" s="535"/>
      <c r="AG18" s="536"/>
      <c r="AH18" s="534">
        <v>68.2</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8272290</v>
      </c>
      <c r="BO18" s="408"/>
      <c r="BP18" s="408"/>
      <c r="BQ18" s="408"/>
      <c r="BR18" s="408"/>
      <c r="BS18" s="408"/>
      <c r="BT18" s="408"/>
      <c r="BU18" s="409"/>
      <c r="BV18" s="407">
        <v>7704561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565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11020535</v>
      </c>
      <c r="BO19" s="408"/>
      <c r="BP19" s="408"/>
      <c r="BQ19" s="408"/>
      <c r="BR19" s="408"/>
      <c r="BS19" s="408"/>
      <c r="BT19" s="408"/>
      <c r="BU19" s="409"/>
      <c r="BV19" s="407">
        <v>10817292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14780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9722573</v>
      </c>
      <c r="BO22" s="371"/>
      <c r="BP22" s="371"/>
      <c r="BQ22" s="371"/>
      <c r="BR22" s="371"/>
      <c r="BS22" s="371"/>
      <c r="BT22" s="371"/>
      <c r="BU22" s="372"/>
      <c r="BV22" s="370">
        <v>9806031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9184293</v>
      </c>
      <c r="BO23" s="408"/>
      <c r="BP23" s="408"/>
      <c r="BQ23" s="408"/>
      <c r="BR23" s="408"/>
      <c r="BS23" s="408"/>
      <c r="BT23" s="408"/>
      <c r="BU23" s="409"/>
      <c r="BV23" s="407">
        <v>9383066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7660</v>
      </c>
      <c r="R24" s="459"/>
      <c r="S24" s="459"/>
      <c r="T24" s="459"/>
      <c r="U24" s="459"/>
      <c r="V24" s="501"/>
      <c r="W24" s="553"/>
      <c r="X24" s="554"/>
      <c r="Y24" s="555"/>
      <c r="Z24" s="457" t="s">
        <v>161</v>
      </c>
      <c r="AA24" s="437"/>
      <c r="AB24" s="437"/>
      <c r="AC24" s="437"/>
      <c r="AD24" s="437"/>
      <c r="AE24" s="437"/>
      <c r="AF24" s="437"/>
      <c r="AG24" s="438"/>
      <c r="AH24" s="458">
        <v>203</v>
      </c>
      <c r="AI24" s="459"/>
      <c r="AJ24" s="459"/>
      <c r="AK24" s="459"/>
      <c r="AL24" s="501"/>
      <c r="AM24" s="458">
        <v>606564</v>
      </c>
      <c r="AN24" s="459"/>
      <c r="AO24" s="459"/>
      <c r="AP24" s="459"/>
      <c r="AQ24" s="459"/>
      <c r="AR24" s="501"/>
      <c r="AS24" s="458">
        <v>2988</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4245270</v>
      </c>
      <c r="BO24" s="408"/>
      <c r="BP24" s="408"/>
      <c r="BQ24" s="408"/>
      <c r="BR24" s="408"/>
      <c r="BS24" s="408"/>
      <c r="BT24" s="408"/>
      <c r="BU24" s="409"/>
      <c r="BV24" s="407">
        <v>3842215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6470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3343505</v>
      </c>
      <c r="BO25" s="371"/>
      <c r="BP25" s="371"/>
      <c r="BQ25" s="371"/>
      <c r="BR25" s="371"/>
      <c r="BS25" s="371"/>
      <c r="BT25" s="371"/>
      <c r="BU25" s="372"/>
      <c r="BV25" s="370">
        <v>3030407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5710</v>
      </c>
      <c r="R26" s="459"/>
      <c r="S26" s="459"/>
      <c r="T26" s="459"/>
      <c r="U26" s="459"/>
      <c r="V26" s="501"/>
      <c r="W26" s="553"/>
      <c r="X26" s="554"/>
      <c r="Y26" s="555"/>
      <c r="Z26" s="457" t="s">
        <v>167</v>
      </c>
      <c r="AA26" s="559"/>
      <c r="AB26" s="559"/>
      <c r="AC26" s="559"/>
      <c r="AD26" s="559"/>
      <c r="AE26" s="559"/>
      <c r="AF26" s="559"/>
      <c r="AG26" s="560"/>
      <c r="AH26" s="458">
        <v>7</v>
      </c>
      <c r="AI26" s="459"/>
      <c r="AJ26" s="459"/>
      <c r="AK26" s="459"/>
      <c r="AL26" s="501"/>
      <c r="AM26" s="458">
        <v>17815</v>
      </c>
      <c r="AN26" s="459"/>
      <c r="AO26" s="459"/>
      <c r="AP26" s="459"/>
      <c r="AQ26" s="459"/>
      <c r="AR26" s="501"/>
      <c r="AS26" s="458">
        <v>2545</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3250</v>
      </c>
      <c r="R27" s="459"/>
      <c r="S27" s="459"/>
      <c r="T27" s="459"/>
      <c r="U27" s="459"/>
      <c r="V27" s="501"/>
      <c r="W27" s="553"/>
      <c r="X27" s="554"/>
      <c r="Y27" s="555"/>
      <c r="Z27" s="457" t="s">
        <v>170</v>
      </c>
      <c r="AA27" s="437"/>
      <c r="AB27" s="437"/>
      <c r="AC27" s="437"/>
      <c r="AD27" s="437"/>
      <c r="AE27" s="437"/>
      <c r="AF27" s="437"/>
      <c r="AG27" s="438"/>
      <c r="AH27" s="458">
        <v>34</v>
      </c>
      <c r="AI27" s="459"/>
      <c r="AJ27" s="459"/>
      <c r="AK27" s="459"/>
      <c r="AL27" s="501"/>
      <c r="AM27" s="458">
        <v>101898</v>
      </c>
      <c r="AN27" s="459"/>
      <c r="AO27" s="459"/>
      <c r="AP27" s="459"/>
      <c r="AQ27" s="459"/>
      <c r="AR27" s="501"/>
      <c r="AS27" s="458">
        <v>2997</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1012668</v>
      </c>
      <c r="BO27" s="527"/>
      <c r="BP27" s="527"/>
      <c r="BQ27" s="527"/>
      <c r="BR27" s="527"/>
      <c r="BS27" s="527"/>
      <c r="BT27" s="527"/>
      <c r="BU27" s="528"/>
      <c r="BV27" s="526">
        <v>1012668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2720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1453151</v>
      </c>
      <c r="BO28" s="371"/>
      <c r="BP28" s="371"/>
      <c r="BQ28" s="371"/>
      <c r="BR28" s="371"/>
      <c r="BS28" s="371"/>
      <c r="BT28" s="371"/>
      <c r="BU28" s="372"/>
      <c r="BV28" s="370">
        <v>1563765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14</v>
      </c>
      <c r="M29" s="459"/>
      <c r="N29" s="459"/>
      <c r="O29" s="459"/>
      <c r="P29" s="501"/>
      <c r="Q29" s="458">
        <v>2520</v>
      </c>
      <c r="R29" s="459"/>
      <c r="S29" s="459"/>
      <c r="T29" s="459"/>
      <c r="U29" s="459"/>
      <c r="V29" s="501"/>
      <c r="W29" s="556"/>
      <c r="X29" s="557"/>
      <c r="Y29" s="558"/>
      <c r="Z29" s="457" t="s">
        <v>176</v>
      </c>
      <c r="AA29" s="437"/>
      <c r="AB29" s="437"/>
      <c r="AC29" s="437"/>
      <c r="AD29" s="437"/>
      <c r="AE29" s="437"/>
      <c r="AF29" s="437"/>
      <c r="AG29" s="438"/>
      <c r="AH29" s="458">
        <v>237</v>
      </c>
      <c r="AI29" s="459"/>
      <c r="AJ29" s="459"/>
      <c r="AK29" s="459"/>
      <c r="AL29" s="501"/>
      <c r="AM29" s="458">
        <v>708462</v>
      </c>
      <c r="AN29" s="459"/>
      <c r="AO29" s="459"/>
      <c r="AP29" s="459"/>
      <c r="AQ29" s="459"/>
      <c r="AR29" s="501"/>
      <c r="AS29" s="458">
        <v>2989</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5741</v>
      </c>
      <c r="BO29" s="408"/>
      <c r="BP29" s="408"/>
      <c r="BQ29" s="408"/>
      <c r="BR29" s="408"/>
      <c r="BS29" s="408"/>
      <c r="BT29" s="408"/>
      <c r="BU29" s="409"/>
      <c r="BV29" s="407">
        <v>5741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726261</v>
      </c>
      <c r="BO30" s="527"/>
      <c r="BP30" s="527"/>
      <c r="BQ30" s="527"/>
      <c r="BR30" s="527"/>
      <c r="BS30" s="527"/>
      <c r="BT30" s="527"/>
      <c r="BU30" s="528"/>
      <c r="BV30" s="526">
        <v>992015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上水道事業特別会計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静岡県市町総合事務組合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酪農王国株式会社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簡易水道事業特別会計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三島函南広域行政組合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下水道事業特別会計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駿豆学園管理組合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9</v>
      </c>
      <c r="AN37" s="597"/>
      <c r="AO37" s="598" t="str">
        <f>IF('各会計、関係団体の財政状況及び健全化判断比率'!B34="","",'各会計、関係団体の財政状況及び健全化判断比率'!B34)</f>
        <v>農業集落排水事業特別会計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駿東伊豆消防組合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静岡県後期高齢者医療広域連合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静岡地方税滞納整理機構</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箱根山御山組合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三島市外五ヶ市町箱根山組合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箱根山禁伐林組合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箱根山殖産林組合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Tx13P6RVUd8omH+KihOn5wwwEDRA7yT+wnXipxXm86ODb1e88+Clvay29ndKo+m+SgTajoAUdbvb+zUFNRxoQ==" saltValue="oHMdiZb5djfSpBf5O0S7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6.48</v>
      </c>
      <c r="G34" s="33">
        <v>7.88</v>
      </c>
      <c r="H34" s="33">
        <v>8.42</v>
      </c>
      <c r="I34" s="33">
        <v>6.09</v>
      </c>
      <c r="J34" s="34">
        <v>7.07</v>
      </c>
      <c r="K34" s="22"/>
      <c r="L34" s="22"/>
      <c r="M34" s="22"/>
      <c r="N34" s="22"/>
      <c r="O34" s="22"/>
      <c r="P34" s="22"/>
    </row>
    <row r="35" spans="1:16" ht="39" customHeight="1" x14ac:dyDescent="0.15">
      <c r="A35" s="22"/>
      <c r="B35" s="35"/>
      <c r="C35" s="1145" t="s">
        <v>534</v>
      </c>
      <c r="D35" s="1146"/>
      <c r="E35" s="1147"/>
      <c r="F35" s="36">
        <v>8.83</v>
      </c>
      <c r="G35" s="37">
        <v>8.32</v>
      </c>
      <c r="H35" s="37">
        <v>7.72</v>
      </c>
      <c r="I35" s="37">
        <v>7.26</v>
      </c>
      <c r="J35" s="38">
        <v>6.68</v>
      </c>
      <c r="K35" s="22"/>
      <c r="L35" s="22"/>
      <c r="M35" s="22"/>
      <c r="N35" s="22"/>
      <c r="O35" s="22"/>
      <c r="P35" s="22"/>
    </row>
    <row r="36" spans="1:16" ht="39" customHeight="1" x14ac:dyDescent="0.15">
      <c r="A36" s="22"/>
      <c r="B36" s="35"/>
      <c r="C36" s="1145" t="s">
        <v>535</v>
      </c>
      <c r="D36" s="1146"/>
      <c r="E36" s="1147"/>
      <c r="F36" s="36">
        <v>1.37</v>
      </c>
      <c r="G36" s="37">
        <v>1.49</v>
      </c>
      <c r="H36" s="37">
        <v>1.92</v>
      </c>
      <c r="I36" s="37">
        <v>1.79</v>
      </c>
      <c r="J36" s="38">
        <v>1.1299999999999999</v>
      </c>
      <c r="K36" s="22"/>
      <c r="L36" s="22"/>
      <c r="M36" s="22"/>
      <c r="N36" s="22"/>
      <c r="O36" s="22"/>
      <c r="P36" s="22"/>
    </row>
    <row r="37" spans="1:16" ht="39" customHeight="1" x14ac:dyDescent="0.15">
      <c r="A37" s="22"/>
      <c r="B37" s="35"/>
      <c r="C37" s="1145" t="s">
        <v>536</v>
      </c>
      <c r="D37" s="1146"/>
      <c r="E37" s="1147"/>
      <c r="F37" s="36">
        <v>1.07</v>
      </c>
      <c r="G37" s="37">
        <v>0.71</v>
      </c>
      <c r="H37" s="37">
        <v>1.95</v>
      </c>
      <c r="I37" s="37">
        <v>0.92</v>
      </c>
      <c r="J37" s="38">
        <v>1.08</v>
      </c>
      <c r="K37" s="22"/>
      <c r="L37" s="22"/>
      <c r="M37" s="22"/>
      <c r="N37" s="22"/>
      <c r="O37" s="22"/>
      <c r="P37" s="22"/>
    </row>
    <row r="38" spans="1:16" ht="39" customHeight="1" x14ac:dyDescent="0.15">
      <c r="A38" s="22"/>
      <c r="B38" s="35"/>
      <c r="C38" s="1145" t="s">
        <v>537</v>
      </c>
      <c r="D38" s="1146"/>
      <c r="E38" s="1147"/>
      <c r="F38" s="36">
        <v>0.45</v>
      </c>
      <c r="G38" s="37">
        <v>0.26</v>
      </c>
      <c r="H38" s="37">
        <v>0.18</v>
      </c>
      <c r="I38" s="37">
        <v>0.47</v>
      </c>
      <c r="J38" s="38">
        <v>0.53</v>
      </c>
      <c r="K38" s="22"/>
      <c r="L38" s="22"/>
      <c r="M38" s="22"/>
      <c r="N38" s="22"/>
      <c r="O38" s="22"/>
      <c r="P38" s="22"/>
    </row>
    <row r="39" spans="1:16" ht="39" customHeight="1" x14ac:dyDescent="0.15">
      <c r="A39" s="22"/>
      <c r="B39" s="35"/>
      <c r="C39" s="1145" t="s">
        <v>538</v>
      </c>
      <c r="D39" s="1146"/>
      <c r="E39" s="1147"/>
      <c r="F39" s="36">
        <v>0.37</v>
      </c>
      <c r="G39" s="37">
        <v>0.6</v>
      </c>
      <c r="H39" s="37">
        <v>1.21</v>
      </c>
      <c r="I39" s="37">
        <v>0.44</v>
      </c>
      <c r="J39" s="38">
        <v>0.38</v>
      </c>
      <c r="K39" s="22"/>
      <c r="L39" s="22"/>
      <c r="M39" s="22"/>
      <c r="N39" s="22"/>
      <c r="O39" s="22"/>
      <c r="P39" s="22"/>
    </row>
    <row r="40" spans="1:16" ht="39" customHeight="1" x14ac:dyDescent="0.15">
      <c r="A40" s="22"/>
      <c r="B40" s="35"/>
      <c r="C40" s="1145" t="s">
        <v>539</v>
      </c>
      <c r="D40" s="1146"/>
      <c r="E40" s="1147"/>
      <c r="F40" s="36">
        <v>0.08</v>
      </c>
      <c r="G40" s="37">
        <v>0</v>
      </c>
      <c r="H40" s="37">
        <v>0.02</v>
      </c>
      <c r="I40" s="37">
        <v>0.02</v>
      </c>
      <c r="J40" s="38">
        <v>0.03</v>
      </c>
      <c r="K40" s="22"/>
      <c r="L40" s="22"/>
      <c r="M40" s="22"/>
      <c r="N40" s="22"/>
      <c r="O40" s="22"/>
      <c r="P40" s="22"/>
    </row>
    <row r="41" spans="1:16" ht="39" customHeight="1" x14ac:dyDescent="0.15">
      <c r="A41" s="22"/>
      <c r="B41" s="35"/>
      <c r="C41" s="1145" t="s">
        <v>540</v>
      </c>
      <c r="D41" s="1146"/>
      <c r="E41" s="1147"/>
      <c r="F41" s="36">
        <v>0.01</v>
      </c>
      <c r="G41" s="37">
        <v>0</v>
      </c>
      <c r="H41" s="37">
        <v>0</v>
      </c>
      <c r="I41" s="37">
        <v>0.01</v>
      </c>
      <c r="J41" s="38">
        <v>0.02</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1zGBl8Rf7axKqSN/ejpxrEGoGoIcepwHiYNh8Bk/99pVNghNoxf2x2kExmDrZQu2a9b/o6Ol4/C8V+4B+fjVw==" saltValue="dN8U7L8pqI96Pb0r7ehw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1006</v>
      </c>
      <c r="L45" s="60">
        <v>996</v>
      </c>
      <c r="M45" s="60">
        <v>974</v>
      </c>
      <c r="N45" s="60">
        <v>974</v>
      </c>
      <c r="O45" s="61">
        <v>976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310</v>
      </c>
      <c r="L48" s="64">
        <v>272</v>
      </c>
      <c r="M48" s="64">
        <v>314</v>
      </c>
      <c r="N48" s="64">
        <v>317</v>
      </c>
      <c r="O48" s="65">
        <v>307</v>
      </c>
      <c r="P48" s="48"/>
      <c r="Q48" s="48"/>
      <c r="R48" s="48"/>
      <c r="S48" s="48"/>
      <c r="T48" s="48"/>
      <c r="U48" s="48"/>
    </row>
    <row r="49" spans="1:21" ht="30.75" customHeight="1" x14ac:dyDescent="0.15">
      <c r="A49" s="48"/>
      <c r="B49" s="1155"/>
      <c r="C49" s="1156"/>
      <c r="D49" s="62"/>
      <c r="E49" s="1161" t="s">
        <v>14</v>
      </c>
      <c r="F49" s="1161"/>
      <c r="G49" s="1161"/>
      <c r="H49" s="1161"/>
      <c r="I49" s="1161"/>
      <c r="J49" s="1162"/>
      <c r="K49" s="63">
        <v>82</v>
      </c>
      <c r="L49" s="64">
        <v>18</v>
      </c>
      <c r="M49" s="64">
        <v>18</v>
      </c>
      <c r="N49" s="64">
        <v>18</v>
      </c>
      <c r="O49" s="65">
        <v>26</v>
      </c>
      <c r="P49" s="48"/>
      <c r="Q49" s="48"/>
      <c r="R49" s="48"/>
      <c r="S49" s="48"/>
      <c r="T49" s="48"/>
      <c r="U49" s="48"/>
    </row>
    <row r="50" spans="1:21" ht="30.75" customHeight="1" x14ac:dyDescent="0.15">
      <c r="A50" s="48"/>
      <c r="B50" s="1155"/>
      <c r="C50" s="1156"/>
      <c r="D50" s="62"/>
      <c r="E50" s="1161" t="s">
        <v>15</v>
      </c>
      <c r="F50" s="1161"/>
      <c r="G50" s="1161"/>
      <c r="H50" s="1161"/>
      <c r="I50" s="1161"/>
      <c r="J50" s="1162"/>
      <c r="K50" s="63">
        <v>67</v>
      </c>
      <c r="L50" s="64">
        <v>67</v>
      </c>
      <c r="M50" s="64">
        <v>67</v>
      </c>
      <c r="N50" s="64">
        <v>67</v>
      </c>
      <c r="O50" s="65">
        <v>67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1010</v>
      </c>
      <c r="L52" s="64">
        <v>971</v>
      </c>
      <c r="M52" s="64">
        <v>995</v>
      </c>
      <c r="N52" s="64">
        <v>979</v>
      </c>
      <c r="O52" s="65">
        <v>963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455</v>
      </c>
      <c r="L53" s="69">
        <v>382</v>
      </c>
      <c r="M53" s="69">
        <v>378</v>
      </c>
      <c r="N53" s="69">
        <v>397</v>
      </c>
      <c r="O53" s="70">
        <v>413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tV6QE/xvL25RT0sgjDBNqnNTTNeF5tp50Nd45bWxwOCbILbW1ewEsq23R7Ur3z0BACAgmZxaAJqyRScwmC7vA==" saltValue="xaA5S83P6uocTq6WHEoT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11174</v>
      </c>
      <c r="J41" s="344">
        <v>11171</v>
      </c>
      <c r="K41" s="344">
        <v>10520</v>
      </c>
      <c r="L41" s="344">
        <v>9806</v>
      </c>
      <c r="M41" s="345">
        <v>9723</v>
      </c>
    </row>
    <row r="42" spans="2:13" ht="27.75" customHeight="1" x14ac:dyDescent="0.15">
      <c r="B42" s="1186"/>
      <c r="C42" s="1187"/>
      <c r="D42" s="106"/>
      <c r="E42" s="1192" t="s">
        <v>32</v>
      </c>
      <c r="F42" s="1192"/>
      <c r="G42" s="1192"/>
      <c r="H42" s="1193"/>
      <c r="I42" s="346">
        <v>737</v>
      </c>
      <c r="J42" s="347">
        <v>670</v>
      </c>
      <c r="K42" s="347">
        <v>603</v>
      </c>
      <c r="L42" s="347">
        <v>536</v>
      </c>
      <c r="M42" s="348">
        <v>469</v>
      </c>
    </row>
    <row r="43" spans="2:13" ht="27.75" customHeight="1" x14ac:dyDescent="0.15">
      <c r="B43" s="1186"/>
      <c r="C43" s="1187"/>
      <c r="D43" s="106"/>
      <c r="E43" s="1192" t="s">
        <v>33</v>
      </c>
      <c r="F43" s="1192"/>
      <c r="G43" s="1192"/>
      <c r="H43" s="1193"/>
      <c r="I43" s="346">
        <v>3960</v>
      </c>
      <c r="J43" s="347">
        <v>3147</v>
      </c>
      <c r="K43" s="347">
        <v>3825</v>
      </c>
      <c r="L43" s="347">
        <v>3852</v>
      </c>
      <c r="M43" s="348">
        <v>3841</v>
      </c>
    </row>
    <row r="44" spans="2:13" ht="27.75" customHeight="1" x14ac:dyDescent="0.15">
      <c r="B44" s="1186"/>
      <c r="C44" s="1187"/>
      <c r="D44" s="106"/>
      <c r="E44" s="1192" t="s">
        <v>34</v>
      </c>
      <c r="F44" s="1192"/>
      <c r="G44" s="1192"/>
      <c r="H44" s="1193"/>
      <c r="I44" s="346">
        <v>307</v>
      </c>
      <c r="J44" s="347">
        <v>278</v>
      </c>
      <c r="K44" s="347">
        <v>276</v>
      </c>
      <c r="L44" s="347">
        <v>258</v>
      </c>
      <c r="M44" s="348">
        <v>238</v>
      </c>
    </row>
    <row r="45" spans="2:13" ht="27.75" customHeight="1" x14ac:dyDescent="0.15">
      <c r="B45" s="1186"/>
      <c r="C45" s="1187"/>
      <c r="D45" s="106"/>
      <c r="E45" s="1192" t="s">
        <v>35</v>
      </c>
      <c r="F45" s="1192"/>
      <c r="G45" s="1192"/>
      <c r="H45" s="1193"/>
      <c r="I45" s="346">
        <v>774</v>
      </c>
      <c r="J45" s="347">
        <v>813</v>
      </c>
      <c r="K45" s="347">
        <v>905</v>
      </c>
      <c r="L45" s="347">
        <v>870</v>
      </c>
      <c r="M45" s="348">
        <v>1041</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1681</v>
      </c>
      <c r="J50" s="347">
        <v>2739</v>
      </c>
      <c r="K50" s="347">
        <v>2826</v>
      </c>
      <c r="L50" s="347">
        <v>2822</v>
      </c>
      <c r="M50" s="348">
        <v>2406</v>
      </c>
    </row>
    <row r="51" spans="2:13" ht="27.75" customHeight="1" x14ac:dyDescent="0.15">
      <c r="B51" s="1186"/>
      <c r="C51" s="1187"/>
      <c r="D51" s="106"/>
      <c r="E51" s="1192" t="s">
        <v>42</v>
      </c>
      <c r="F51" s="1192"/>
      <c r="G51" s="1192"/>
      <c r="H51" s="1193"/>
      <c r="I51" s="346">
        <v>1646</v>
      </c>
      <c r="J51" s="347">
        <v>1378</v>
      </c>
      <c r="K51" s="347">
        <v>1668</v>
      </c>
      <c r="L51" s="347">
        <v>1624</v>
      </c>
      <c r="M51" s="348">
        <v>1610</v>
      </c>
    </row>
    <row r="52" spans="2:13" ht="27.75" customHeight="1" x14ac:dyDescent="0.15">
      <c r="B52" s="1188"/>
      <c r="C52" s="1189"/>
      <c r="D52" s="106"/>
      <c r="E52" s="1192" t="s">
        <v>43</v>
      </c>
      <c r="F52" s="1192"/>
      <c r="G52" s="1192"/>
      <c r="H52" s="1193"/>
      <c r="I52" s="346">
        <v>10495</v>
      </c>
      <c r="J52" s="347">
        <v>10502</v>
      </c>
      <c r="K52" s="347">
        <v>10067</v>
      </c>
      <c r="L52" s="347">
        <v>9575</v>
      </c>
      <c r="M52" s="348">
        <v>9076</v>
      </c>
    </row>
    <row r="53" spans="2:13" ht="27.75" customHeight="1" thickBot="1" x14ac:dyDescent="0.2">
      <c r="B53" s="1199" t="s">
        <v>19</v>
      </c>
      <c r="C53" s="1200"/>
      <c r="D53" s="110"/>
      <c r="E53" s="1201" t="s">
        <v>44</v>
      </c>
      <c r="F53" s="1201"/>
      <c r="G53" s="1201"/>
      <c r="H53" s="1202"/>
      <c r="I53" s="349">
        <v>3130</v>
      </c>
      <c r="J53" s="350">
        <v>1459</v>
      </c>
      <c r="K53" s="350">
        <v>1568</v>
      </c>
      <c r="L53" s="350">
        <v>1302</v>
      </c>
      <c r="M53" s="351">
        <v>2221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TTZVXRAAY2biOeeJ9yLlQ0gwKy6S0ecOYldqPM9ItB91baemVplwoOf2pZqFsAlyd88yAJ0XzrdUTG20Yaeg==" saltValue="oY2ijbw56LaQBZWk0MDU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1662</v>
      </c>
      <c r="G55" s="352">
        <v>1564</v>
      </c>
      <c r="H55" s="353">
        <v>1453</v>
      </c>
    </row>
    <row r="56" spans="2:8" ht="52.5" customHeight="1" x14ac:dyDescent="0.15">
      <c r="B56" s="122"/>
      <c r="C56" s="1213" t="s">
        <v>47</v>
      </c>
      <c r="D56" s="1213"/>
      <c r="E56" s="1214"/>
      <c r="F56" s="354">
        <v>6</v>
      </c>
      <c r="G56" s="354">
        <v>6</v>
      </c>
      <c r="H56" s="355">
        <v>6</v>
      </c>
    </row>
    <row r="57" spans="2:8" ht="53.25" customHeight="1" x14ac:dyDescent="0.15">
      <c r="B57" s="122"/>
      <c r="C57" s="1215" t="s">
        <v>48</v>
      </c>
      <c r="D57" s="1215"/>
      <c r="E57" s="1216"/>
      <c r="F57" s="356">
        <v>830</v>
      </c>
      <c r="G57" s="356">
        <v>992</v>
      </c>
      <c r="H57" s="357">
        <v>726</v>
      </c>
    </row>
    <row r="58" spans="2:8" ht="45.75" customHeight="1" x14ac:dyDescent="0.15">
      <c r="B58" s="123"/>
      <c r="C58" s="1203" t="s">
        <v>560</v>
      </c>
      <c r="D58" s="1204"/>
      <c r="E58" s="1205"/>
      <c r="F58" s="358">
        <v>293</v>
      </c>
      <c r="G58" s="358">
        <v>389</v>
      </c>
      <c r="H58" s="359">
        <v>269</v>
      </c>
    </row>
    <row r="59" spans="2:8" ht="45.75" customHeight="1" x14ac:dyDescent="0.15">
      <c r="B59" s="123"/>
      <c r="C59" s="1203" t="s">
        <v>561</v>
      </c>
      <c r="D59" s="1204"/>
      <c r="E59" s="1205"/>
      <c r="F59" s="358">
        <v>305</v>
      </c>
      <c r="G59" s="358">
        <v>375</v>
      </c>
      <c r="H59" s="359">
        <v>265</v>
      </c>
    </row>
    <row r="60" spans="2:8" ht="45.75" customHeight="1" x14ac:dyDescent="0.15">
      <c r="B60" s="123"/>
      <c r="C60" s="1203" t="s">
        <v>562</v>
      </c>
      <c r="D60" s="1204"/>
      <c r="E60" s="1205"/>
      <c r="F60" s="358">
        <v>146</v>
      </c>
      <c r="G60" s="358">
        <v>137</v>
      </c>
      <c r="H60" s="359">
        <v>127</v>
      </c>
    </row>
    <row r="61" spans="2:8" ht="45.75" customHeight="1" x14ac:dyDescent="0.15">
      <c r="B61" s="123"/>
      <c r="C61" s="1203" t="s">
        <v>563</v>
      </c>
      <c r="D61" s="1204"/>
      <c r="E61" s="1205"/>
      <c r="F61" s="358">
        <v>20</v>
      </c>
      <c r="G61" s="358">
        <v>25</v>
      </c>
      <c r="H61" s="359">
        <v>25</v>
      </c>
    </row>
    <row r="62" spans="2:8" ht="45.75" customHeight="1" thickBot="1" x14ac:dyDescent="0.2">
      <c r="B62" s="124"/>
      <c r="C62" s="1206" t="s">
        <v>564</v>
      </c>
      <c r="D62" s="1207"/>
      <c r="E62" s="1208"/>
      <c r="F62" s="360">
        <v>23</v>
      </c>
      <c r="G62" s="360">
        <v>23</v>
      </c>
      <c r="H62" s="361">
        <v>23</v>
      </c>
    </row>
    <row r="63" spans="2:8" ht="52.5" customHeight="1" thickBot="1" x14ac:dyDescent="0.2">
      <c r="B63" s="125"/>
      <c r="C63" s="1209" t="s">
        <v>49</v>
      </c>
      <c r="D63" s="1209"/>
      <c r="E63" s="1210"/>
      <c r="F63" s="362">
        <v>2497</v>
      </c>
      <c r="G63" s="362">
        <v>2562</v>
      </c>
      <c r="H63" s="363">
        <v>2185</v>
      </c>
    </row>
    <row r="64" spans="2:8" x14ac:dyDescent="0.15"/>
  </sheetData>
  <sheetProtection algorithmName="SHA-512" hashValue="F422ufHdNt1fSorzLVJuVM6XYGP0xO7nuegWofLzJNEHtvxhKubxq98awrccMBmwuLM5JG5JQb+PEn6hdsyt3Q==" saltValue="S7OSErdyidMqy/cdrK63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27650</v>
      </c>
      <c r="E3" s="144"/>
      <c r="F3" s="145">
        <v>52068</v>
      </c>
      <c r="G3" s="146"/>
      <c r="H3" s="147"/>
    </row>
    <row r="4" spans="1:8" x14ac:dyDescent="0.15">
      <c r="A4" s="148"/>
      <c r="B4" s="149"/>
      <c r="C4" s="150"/>
      <c r="D4" s="151">
        <v>20596</v>
      </c>
      <c r="E4" s="152"/>
      <c r="F4" s="153">
        <v>26936</v>
      </c>
      <c r="G4" s="154"/>
      <c r="H4" s="155"/>
    </row>
    <row r="5" spans="1:8" x14ac:dyDescent="0.15">
      <c r="A5" s="136" t="s">
        <v>520</v>
      </c>
      <c r="B5" s="141"/>
      <c r="C5" s="142"/>
      <c r="D5" s="143">
        <v>27007</v>
      </c>
      <c r="E5" s="144"/>
      <c r="F5" s="145">
        <v>47161</v>
      </c>
      <c r="G5" s="146"/>
      <c r="H5" s="147"/>
    </row>
    <row r="6" spans="1:8" x14ac:dyDescent="0.15">
      <c r="A6" s="148"/>
      <c r="B6" s="149"/>
      <c r="C6" s="150"/>
      <c r="D6" s="151">
        <v>22398</v>
      </c>
      <c r="E6" s="152"/>
      <c r="F6" s="153">
        <v>24595</v>
      </c>
      <c r="G6" s="154"/>
      <c r="H6" s="155"/>
    </row>
    <row r="7" spans="1:8" x14ac:dyDescent="0.15">
      <c r="A7" s="136" t="s">
        <v>521</v>
      </c>
      <c r="B7" s="141"/>
      <c r="C7" s="142"/>
      <c r="D7" s="143">
        <v>25462</v>
      </c>
      <c r="E7" s="144"/>
      <c r="F7" s="145">
        <v>43423</v>
      </c>
      <c r="G7" s="146"/>
      <c r="H7" s="147"/>
    </row>
    <row r="8" spans="1:8" x14ac:dyDescent="0.15">
      <c r="A8" s="148"/>
      <c r="B8" s="149"/>
      <c r="C8" s="150"/>
      <c r="D8" s="151">
        <v>18598</v>
      </c>
      <c r="E8" s="152"/>
      <c r="F8" s="153">
        <v>22207</v>
      </c>
      <c r="G8" s="154"/>
      <c r="H8" s="155"/>
    </row>
    <row r="9" spans="1:8" x14ac:dyDescent="0.15">
      <c r="A9" s="136" t="s">
        <v>522</v>
      </c>
      <c r="B9" s="141"/>
      <c r="C9" s="142"/>
      <c r="D9" s="143">
        <v>26416</v>
      </c>
      <c r="E9" s="144"/>
      <c r="F9" s="145">
        <v>45265</v>
      </c>
      <c r="G9" s="146"/>
      <c r="H9" s="147"/>
    </row>
    <row r="10" spans="1:8" x14ac:dyDescent="0.15">
      <c r="A10" s="148"/>
      <c r="B10" s="149"/>
      <c r="C10" s="150"/>
      <c r="D10" s="151">
        <v>20410</v>
      </c>
      <c r="E10" s="152"/>
      <c r="F10" s="153">
        <v>22600</v>
      </c>
      <c r="G10" s="154"/>
      <c r="H10" s="155"/>
    </row>
    <row r="11" spans="1:8" x14ac:dyDescent="0.15">
      <c r="A11" s="136" t="s">
        <v>523</v>
      </c>
      <c r="B11" s="141"/>
      <c r="C11" s="142"/>
      <c r="D11" s="143">
        <v>58322</v>
      </c>
      <c r="E11" s="144"/>
      <c r="F11" s="145">
        <v>54621</v>
      </c>
      <c r="G11" s="146"/>
      <c r="H11" s="147"/>
    </row>
    <row r="12" spans="1:8" x14ac:dyDescent="0.15">
      <c r="A12" s="148"/>
      <c r="B12" s="149"/>
      <c r="C12" s="156"/>
      <c r="D12" s="151">
        <v>40338</v>
      </c>
      <c r="E12" s="152"/>
      <c r="F12" s="153">
        <v>30892</v>
      </c>
      <c r="G12" s="154"/>
      <c r="H12" s="155"/>
    </row>
    <row r="13" spans="1:8" x14ac:dyDescent="0.15">
      <c r="A13" s="136"/>
      <c r="B13" s="141"/>
      <c r="C13" s="157"/>
      <c r="D13" s="158">
        <v>32971</v>
      </c>
      <c r="E13" s="159"/>
      <c r="F13" s="160">
        <v>48508</v>
      </c>
      <c r="G13" s="161"/>
      <c r="H13" s="147"/>
    </row>
    <row r="14" spans="1:8" x14ac:dyDescent="0.15">
      <c r="A14" s="148"/>
      <c r="B14" s="149"/>
      <c r="C14" s="150"/>
      <c r="D14" s="151">
        <v>24468</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6.49</v>
      </c>
      <c r="C19" s="162">
        <f>ROUND(VALUE(SUBSTITUTE(実質収支比率等に係る経年分析!G$48,"▲","-")),2)</f>
        <v>7.88</v>
      </c>
      <c r="D19" s="162">
        <f>ROUND(VALUE(SUBSTITUTE(実質収支比率等に係る経年分析!H$48,"▲","-")),2)</f>
        <v>8.42</v>
      </c>
      <c r="E19" s="162">
        <f>ROUND(VALUE(SUBSTITUTE(実質収支比率等に係る経年分析!I$48,"▲","-")),2)</f>
        <v>6.09</v>
      </c>
      <c r="F19" s="162">
        <f>ROUND(VALUE(SUBSTITUTE(実質収支比率等に係る経年分析!J$48,"▲","-")),2)</f>
        <v>7.08</v>
      </c>
    </row>
    <row r="20" spans="1:11" x14ac:dyDescent="0.15">
      <c r="A20" s="162" t="s">
        <v>53</v>
      </c>
      <c r="B20" s="162">
        <f>ROUND(VALUE(SUBSTITUTE(実質収支比率等に係る経年分析!F$47,"▲","-")),2)</f>
        <v>10.119999999999999</v>
      </c>
      <c r="C20" s="162">
        <f>ROUND(VALUE(SUBSTITUTE(実質収支比率等に係る経年分析!G$47,"▲","-")),2)</f>
        <v>18.47</v>
      </c>
      <c r="D20" s="162">
        <f>ROUND(VALUE(SUBSTITUTE(実質収支比率等に係る経年分析!H$47,"▲","-")),2)</f>
        <v>20.04</v>
      </c>
      <c r="E20" s="162">
        <f>ROUND(VALUE(SUBSTITUTE(実質収支比率等に係る経年分析!I$47,"▲","-")),2)</f>
        <v>18.61</v>
      </c>
      <c r="F20" s="162">
        <f>ROUND(VALUE(SUBSTITUTE(実質収支比率等に係る経年分析!J$47,"▲","-")),2)</f>
        <v>16.78</v>
      </c>
    </row>
    <row r="21" spans="1:11" x14ac:dyDescent="0.15">
      <c r="A21" s="162" t="s">
        <v>54</v>
      </c>
      <c r="B21" s="162">
        <f>IF(ISNUMBER(VALUE(SUBSTITUTE(実質収支比率等に係る経年分析!F$49,"▲","-"))),ROUND(VALUE(SUBSTITUTE(実質収支比率等に係る経年分析!F$49,"▲","-")),2),NA())</f>
        <v>2.36</v>
      </c>
      <c r="C21" s="162">
        <f>IF(ISNUMBER(VALUE(SUBSTITUTE(実質収支比率等に係る経年分析!G$49,"▲","-"))),ROUND(VALUE(SUBSTITUTE(実質収支比率等に係る経年分析!G$49,"▲","-")),2),NA())</f>
        <v>10.67</v>
      </c>
      <c r="D21" s="162">
        <f>IF(ISNUMBER(VALUE(SUBSTITUTE(実質収支比率等に係る経年分析!H$49,"▲","-"))),ROUND(VALUE(SUBSTITUTE(実質収支比率等に係る経年分析!H$49,"▲","-")),2),NA())</f>
        <v>1.5</v>
      </c>
      <c r="E21" s="162">
        <f>IF(ISNUMBER(VALUE(SUBSTITUTE(実質収支比率等に係る経年分析!I$49,"▲","-"))),ROUND(VALUE(SUBSTITUTE(実質収支比率等に係る経年分析!I$49,"▲","-")),2),NA())</f>
        <v>-3.38</v>
      </c>
      <c r="F21" s="162">
        <f>IF(ISNUMBER(VALUE(SUBSTITUTE(実質収支比率等に係る経年分析!J$49,"▲","-"))),ROUND(VALUE(SUBSTITUTE(実質収支比率等に係る経年分析!J$49,"▲","-")),2),NA())</f>
        <v>-0.11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農業集落排水事業特別会計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1.21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0.38</v>
      </c>
    </row>
    <row r="32" spans="1:11" x14ac:dyDescent="0.15">
      <c r="A32" s="163" t="str">
        <f>IF(連結実質赤字比率に係る赤字・黒字の構成分析!C$38="",NA(),連結実質赤字比率に係る赤字・黒字の構成分析!C$38)</f>
        <v>簡易水道事業特別会計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0.53</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1.08</v>
      </c>
    </row>
    <row r="34" spans="1:16" x14ac:dyDescent="0.15">
      <c r="A34" s="163" t="str">
        <f>IF(連結実質赤字比率に係る赤字・黒字の構成分析!C$36="",NA(),連結実質赤字比率に係る赤字・黒字の構成分析!C$36)</f>
        <v>下水道事業特別会計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1.1299999999999999</v>
      </c>
    </row>
    <row r="35" spans="1:16" x14ac:dyDescent="0.15">
      <c r="A35" s="163" t="str">
        <f>IF(連結実質赤字比率に係る赤字・黒字の構成分析!C$35="",NA(),連結実質赤字比率に係る赤字・黒字の構成分析!C$35)</f>
        <v>上水道事業特別会計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8.83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8.32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7.72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7.26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6.68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6.48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7.88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6.09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1010</v>
      </c>
      <c r="E42" s="164"/>
      <c r="F42" s="164"/>
      <c r="G42" s="164">
        <f>'実質公債費比率（分子）の構造'!L$52</f>
        <v>971</v>
      </c>
      <c r="H42" s="164"/>
      <c r="I42" s="164"/>
      <c r="J42" s="164">
        <f>'実質公債費比率（分子）の構造'!M$52</f>
        <v>995</v>
      </c>
      <c r="K42" s="164"/>
      <c r="L42" s="164"/>
      <c r="M42" s="164">
        <f>'実質公債費比率（分子）の構造'!N$52</f>
        <v>979</v>
      </c>
      <c r="N42" s="164"/>
      <c r="O42" s="164"/>
      <c r="P42" s="164">
        <f>'実質公債費比率（分子）の構造'!O$52</f>
        <v>963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67</v>
      </c>
      <c r="C44" s="164"/>
      <c r="D44" s="164"/>
      <c r="E44" s="164">
        <f>'実質公債費比率（分子）の構造'!L$50</f>
        <v>67</v>
      </c>
      <c r="F44" s="164"/>
      <c r="G44" s="164"/>
      <c r="H44" s="164">
        <f>'実質公債費比率（分子）の構造'!M$50</f>
        <v>67</v>
      </c>
      <c r="I44" s="164"/>
      <c r="J44" s="164"/>
      <c r="K44" s="164">
        <f>'実質公債費比率（分子）の構造'!N$50</f>
        <v>67</v>
      </c>
      <c r="L44" s="164"/>
      <c r="M44" s="164"/>
      <c r="N44" s="164">
        <f>'実質公債費比率（分子）の構造'!O$50</f>
        <v>67</v>
      </c>
      <c r="O44" s="164"/>
      <c r="P44" s="164"/>
    </row>
    <row r="45" spans="1:16" x14ac:dyDescent="0.15">
      <c r="A45" s="164" t="s">
        <v>63</v>
      </c>
      <c r="B45" s="164">
        <f>'実質公債費比率（分子）の構造'!K$49</f>
        <v>82</v>
      </c>
      <c r="C45" s="164"/>
      <c r="D45" s="164"/>
      <c r="E45" s="164">
        <f>'実質公債費比率（分子）の構造'!L$49</f>
        <v>18</v>
      </c>
      <c r="F45" s="164"/>
      <c r="G45" s="164"/>
      <c r="H45" s="164">
        <f>'実質公債費比率（分子）の構造'!M$49</f>
        <v>18</v>
      </c>
      <c r="I45" s="164"/>
      <c r="J45" s="164"/>
      <c r="K45" s="164">
        <f>'実質公債費比率（分子）の構造'!N$49</f>
        <v>18</v>
      </c>
      <c r="L45" s="164"/>
      <c r="M45" s="164"/>
      <c r="N45" s="164">
        <f>'実質公債費比率（分子）の構造'!O$49</f>
        <v>26</v>
      </c>
      <c r="O45" s="164"/>
      <c r="P45" s="164"/>
    </row>
    <row r="46" spans="1:16" x14ac:dyDescent="0.15">
      <c r="A46" s="164" t="s">
        <v>64</v>
      </c>
      <c r="B46" s="164">
        <f>'実質公債費比率（分子）の構造'!K$48</f>
        <v>310</v>
      </c>
      <c r="C46" s="164"/>
      <c r="D46" s="164"/>
      <c r="E46" s="164">
        <f>'実質公債費比率（分子）の構造'!L$48</f>
        <v>272</v>
      </c>
      <c r="F46" s="164"/>
      <c r="G46" s="164"/>
      <c r="H46" s="164">
        <f>'実質公債費比率（分子）の構造'!M$48</f>
        <v>314</v>
      </c>
      <c r="I46" s="164"/>
      <c r="J46" s="164"/>
      <c r="K46" s="164">
        <f>'実質公債費比率（分子）の構造'!N$48</f>
        <v>317</v>
      </c>
      <c r="L46" s="164"/>
      <c r="M46" s="164"/>
      <c r="N46" s="164">
        <f>'実質公債費比率（分子）の構造'!O$48</f>
        <v>307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1006</v>
      </c>
      <c r="C49" s="164"/>
      <c r="D49" s="164"/>
      <c r="E49" s="164">
        <f>'実質公債費比率（分子）の構造'!L$45</f>
        <v>996</v>
      </c>
      <c r="F49" s="164"/>
      <c r="G49" s="164"/>
      <c r="H49" s="164">
        <f>'実質公債費比率（分子）の構造'!M$45</f>
        <v>974</v>
      </c>
      <c r="I49" s="164"/>
      <c r="J49" s="164"/>
      <c r="K49" s="164">
        <f>'実質公債費比率（分子）の構造'!N$45</f>
        <v>974</v>
      </c>
      <c r="L49" s="164"/>
      <c r="M49" s="164"/>
      <c r="N49" s="164">
        <f>'実質公債費比率（分子）の構造'!O$45</f>
        <v>976</v>
      </c>
      <c r="O49" s="164"/>
      <c r="P49" s="164"/>
    </row>
    <row r="50" spans="1:16" x14ac:dyDescent="0.15">
      <c r="A50" s="164" t="s">
        <v>67</v>
      </c>
      <c r="B50" s="164" t="e">
        <f>NA()</f>
        <v>#N/A</v>
      </c>
      <c r="C50" s="164">
        <f>IF(ISNUMBER('実質公債費比率（分子）の構造'!K$53),'実質公債費比率（分子）の構造'!K$53,NA())</f>
        <v>455</v>
      </c>
      <c r="D50" s="164" t="e">
        <f>NA()</f>
        <v>#N/A</v>
      </c>
      <c r="E50" s="164" t="e">
        <f>NA()</f>
        <v>#N/A</v>
      </c>
      <c r="F50" s="164">
        <f>IF(ISNUMBER('実質公債費比率（分子）の構造'!L$53),'実質公債費比率（分子）の構造'!L$53,NA())</f>
        <v>382</v>
      </c>
      <c r="G50" s="164" t="e">
        <f>NA()</f>
        <v>#N/A</v>
      </c>
      <c r="H50" s="164" t="e">
        <f>NA()</f>
        <v>#N/A</v>
      </c>
      <c r="I50" s="164">
        <f>IF(ISNUMBER('実質公債費比率（分子）の構造'!M$53),'実質公債費比率（分子）の構造'!M$53,NA())</f>
        <v>378</v>
      </c>
      <c r="J50" s="164" t="e">
        <f>NA()</f>
        <v>#N/A</v>
      </c>
      <c r="K50" s="164" t="e">
        <f>NA()</f>
        <v>#N/A</v>
      </c>
      <c r="L50" s="164">
        <f>IF(ISNUMBER('実質公債費比率（分子）の構造'!N$53),'実質公債費比率（分子）の構造'!N$53,NA())</f>
        <v>397</v>
      </c>
      <c r="M50" s="164" t="e">
        <f>NA()</f>
        <v>#N/A</v>
      </c>
      <c r="N50" s="164" t="e">
        <f>NA()</f>
        <v>#N/A</v>
      </c>
      <c r="O50" s="164">
        <f>IF(ISNUMBER('実質公債費比率（分子）の構造'!O$53),'実質公債費比率（分子）の構造'!O$53,NA())</f>
        <v>413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10495</v>
      </c>
      <c r="E56" s="163"/>
      <c r="F56" s="163"/>
      <c r="G56" s="163">
        <f>'将来負担比率（分子）の構造'!J$52</f>
        <v>10502</v>
      </c>
      <c r="H56" s="163"/>
      <c r="I56" s="163"/>
      <c r="J56" s="163">
        <f>'将来負担比率（分子）の構造'!K$52</f>
        <v>10067</v>
      </c>
      <c r="K56" s="163"/>
      <c r="L56" s="163"/>
      <c r="M56" s="163">
        <f>'将来負担比率（分子）の構造'!L$52</f>
        <v>9575</v>
      </c>
      <c r="N56" s="163"/>
      <c r="O56" s="163"/>
      <c r="P56" s="163">
        <f>'将来負担比率（分子）の構造'!M$52</f>
        <v>9076</v>
      </c>
    </row>
    <row r="57" spans="1:16" x14ac:dyDescent="0.15">
      <c r="A57" s="163" t="s">
        <v>42</v>
      </c>
      <c r="B57" s="163"/>
      <c r="C57" s="163"/>
      <c r="D57" s="163">
        <f>'将来負担比率（分子）の構造'!I$51</f>
        <v>1646</v>
      </c>
      <c r="E57" s="163"/>
      <c r="F57" s="163"/>
      <c r="G57" s="163">
        <f>'将来負担比率（分子）の構造'!J$51</f>
        <v>1378</v>
      </c>
      <c r="H57" s="163"/>
      <c r="I57" s="163"/>
      <c r="J57" s="163">
        <f>'将来負担比率（分子）の構造'!K$51</f>
        <v>1668</v>
      </c>
      <c r="K57" s="163"/>
      <c r="L57" s="163"/>
      <c r="M57" s="163">
        <f>'将来負担比率（分子）の構造'!L$51</f>
        <v>1624</v>
      </c>
      <c r="N57" s="163"/>
      <c r="O57" s="163"/>
      <c r="P57" s="163">
        <f>'将来負担比率（分子）の構造'!M$51</f>
        <v>1610</v>
      </c>
    </row>
    <row r="58" spans="1:16" x14ac:dyDescent="0.15">
      <c r="A58" s="163" t="s">
        <v>41</v>
      </c>
      <c r="B58" s="163"/>
      <c r="C58" s="163"/>
      <c r="D58" s="163">
        <f>'将来負担比率（分子）の構造'!I$50</f>
        <v>1681</v>
      </c>
      <c r="E58" s="163"/>
      <c r="F58" s="163"/>
      <c r="G58" s="163">
        <f>'将来負担比率（分子）の構造'!J$50</f>
        <v>2739</v>
      </c>
      <c r="H58" s="163"/>
      <c r="I58" s="163"/>
      <c r="J58" s="163">
        <f>'将来負担比率（分子）の構造'!K$50</f>
        <v>2826</v>
      </c>
      <c r="K58" s="163"/>
      <c r="L58" s="163"/>
      <c r="M58" s="163">
        <f>'将来負担比率（分子）の構造'!L$50</f>
        <v>2822</v>
      </c>
      <c r="N58" s="163"/>
      <c r="O58" s="163"/>
      <c r="P58" s="163">
        <f>'将来負担比率（分子）の構造'!M$50</f>
        <v>2406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774</v>
      </c>
      <c r="C62" s="163"/>
      <c r="D62" s="163"/>
      <c r="E62" s="163">
        <f>'将来負担比率（分子）の構造'!J$45</f>
        <v>813</v>
      </c>
      <c r="F62" s="163"/>
      <c r="G62" s="163"/>
      <c r="H62" s="163">
        <f>'将来負担比率（分子）の構造'!K$45</f>
        <v>905</v>
      </c>
      <c r="I62" s="163"/>
      <c r="J62" s="163"/>
      <c r="K62" s="163">
        <f>'将来負担比率（分子）の構造'!L$45</f>
        <v>870</v>
      </c>
      <c r="L62" s="163"/>
      <c r="M62" s="163"/>
      <c r="N62" s="163">
        <f>'将来負担比率（分子）の構造'!M$45</f>
        <v>1041</v>
      </c>
      <c r="O62" s="163"/>
      <c r="P62" s="163"/>
    </row>
    <row r="63" spans="1:16" x14ac:dyDescent="0.15">
      <c r="A63" s="163" t="s">
        <v>34</v>
      </c>
      <c r="B63" s="163">
        <f>'将来負担比率（分子）の構造'!I$44</f>
        <v>307</v>
      </c>
      <c r="C63" s="163"/>
      <c r="D63" s="163"/>
      <c r="E63" s="163">
        <f>'将来負担比率（分子）の構造'!J$44</f>
        <v>278</v>
      </c>
      <c r="F63" s="163"/>
      <c r="G63" s="163"/>
      <c r="H63" s="163">
        <f>'将来負担比率（分子）の構造'!K$44</f>
        <v>276</v>
      </c>
      <c r="I63" s="163"/>
      <c r="J63" s="163"/>
      <c r="K63" s="163">
        <f>'将来負担比率（分子）の構造'!L$44</f>
        <v>258</v>
      </c>
      <c r="L63" s="163"/>
      <c r="M63" s="163"/>
      <c r="N63" s="163">
        <f>'将来負担比率（分子）の構造'!M$44</f>
        <v>238</v>
      </c>
      <c r="O63" s="163"/>
      <c r="P63" s="163"/>
    </row>
    <row r="64" spans="1:16" x14ac:dyDescent="0.15">
      <c r="A64" s="163" t="s">
        <v>33</v>
      </c>
      <c r="B64" s="163">
        <f>'将来負担比率（分子）の構造'!I$43</f>
        <v>3960</v>
      </c>
      <c r="C64" s="163"/>
      <c r="D64" s="163"/>
      <c r="E64" s="163">
        <f>'将来負担比率（分子）の構造'!J$43</f>
        <v>3147</v>
      </c>
      <c r="F64" s="163"/>
      <c r="G64" s="163"/>
      <c r="H64" s="163">
        <f>'将来負担比率（分子）の構造'!K$43</f>
        <v>3825</v>
      </c>
      <c r="I64" s="163"/>
      <c r="J64" s="163"/>
      <c r="K64" s="163">
        <f>'将来負担比率（分子）の構造'!L$43</f>
        <v>3852</v>
      </c>
      <c r="L64" s="163"/>
      <c r="M64" s="163"/>
      <c r="N64" s="163">
        <f>'将来負担比率（分子）の構造'!M$43</f>
        <v>3841</v>
      </c>
      <c r="O64" s="163"/>
      <c r="P64" s="163"/>
    </row>
    <row r="65" spans="1:16" x14ac:dyDescent="0.15">
      <c r="A65" s="163" t="s">
        <v>32</v>
      </c>
      <c r="B65" s="163">
        <f>'将来負担比率（分子）の構造'!I$42</f>
        <v>737</v>
      </c>
      <c r="C65" s="163"/>
      <c r="D65" s="163"/>
      <c r="E65" s="163">
        <f>'将来負担比率（分子）の構造'!J$42</f>
        <v>670</v>
      </c>
      <c r="F65" s="163"/>
      <c r="G65" s="163"/>
      <c r="H65" s="163">
        <f>'将来負担比率（分子）の構造'!K$42</f>
        <v>603</v>
      </c>
      <c r="I65" s="163"/>
      <c r="J65" s="163"/>
      <c r="K65" s="163">
        <f>'将来負担比率（分子）の構造'!L$42</f>
        <v>536</v>
      </c>
      <c r="L65" s="163"/>
      <c r="M65" s="163"/>
      <c r="N65" s="163">
        <f>'将来負担比率（分子）の構造'!M$42</f>
        <v>469</v>
      </c>
      <c r="O65" s="163"/>
      <c r="P65" s="163"/>
    </row>
    <row r="66" spans="1:16" x14ac:dyDescent="0.15">
      <c r="A66" s="163" t="s">
        <v>31</v>
      </c>
      <c r="B66" s="163">
        <f>'将来負担比率（分子）の構造'!I$41</f>
        <v>11174</v>
      </c>
      <c r="C66" s="163"/>
      <c r="D66" s="163"/>
      <c r="E66" s="163">
        <f>'将来負担比率（分子）の構造'!J$41</f>
        <v>11171</v>
      </c>
      <c r="F66" s="163"/>
      <c r="G66" s="163"/>
      <c r="H66" s="163">
        <f>'将来負担比率（分子）の構造'!K$41</f>
        <v>10520</v>
      </c>
      <c r="I66" s="163"/>
      <c r="J66" s="163"/>
      <c r="K66" s="163">
        <f>'将来負担比率（分子）の構造'!L$41</f>
        <v>9806</v>
      </c>
      <c r="L66" s="163"/>
      <c r="M66" s="163"/>
      <c r="N66" s="163">
        <f>'将来負担比率（分子）の構造'!M$41</f>
        <v>9723</v>
      </c>
      <c r="O66" s="163"/>
      <c r="P66" s="163"/>
    </row>
    <row r="67" spans="1:16" x14ac:dyDescent="0.15">
      <c r="A67" s="163" t="s">
        <v>71</v>
      </c>
      <c r="B67" s="163" t="e">
        <f>NA()</f>
        <v>#N/A</v>
      </c>
      <c r="C67" s="163">
        <f>IF(ISNUMBER('将来負担比率（分子）の構造'!I$53), IF('将来負担比率（分子）の構造'!I$53 &lt; 0, 0, '将来負担比率（分子）の構造'!I$53), NA())</f>
        <v>3130</v>
      </c>
      <c r="D67" s="163" t="e">
        <f>NA()</f>
        <v>#N/A</v>
      </c>
      <c r="E67" s="163" t="e">
        <f>NA()</f>
        <v>#N/A</v>
      </c>
      <c r="F67" s="163">
        <f>IF(ISNUMBER('将来負担比率（分子）の構造'!J$53), IF('将来負担比率（分子）の構造'!J$53 &lt; 0, 0, '将来負担比率（分子）の構造'!J$53), NA())</f>
        <v>1459</v>
      </c>
      <c r="G67" s="163" t="e">
        <f>NA()</f>
        <v>#N/A</v>
      </c>
      <c r="H67" s="163" t="e">
        <f>NA()</f>
        <v>#N/A</v>
      </c>
      <c r="I67" s="163">
        <f>IF(ISNUMBER('将来負担比率（分子）の構造'!K$53), IF('将来負担比率（分子）の構造'!K$53 &lt; 0, 0, '将来負担比率（分子）の構造'!K$53), NA())</f>
        <v>1568</v>
      </c>
      <c r="J67" s="163" t="e">
        <f>NA()</f>
        <v>#N/A</v>
      </c>
      <c r="K67" s="163" t="e">
        <f>NA()</f>
        <v>#N/A</v>
      </c>
      <c r="L67" s="163">
        <f>IF(ISNUMBER('将来負担比率（分子）の構造'!L$53), IF('将来負担比率（分子）の構造'!L$53 &lt; 0, 0, '将来負担比率（分子）の構造'!L$53), NA())</f>
        <v>1302</v>
      </c>
      <c r="M67" s="163" t="e">
        <f>NA()</f>
        <v>#N/A</v>
      </c>
      <c r="N67" s="163" t="e">
        <f>NA()</f>
        <v>#N/A</v>
      </c>
      <c r="O67" s="163">
        <f>IF(ISNUMBER('将来負担比率（分子）の構造'!M$53), IF('将来負担比率（分子）の構造'!M$53 &lt; 0, 0, '将来負担比率（分子）の構造'!M$53), NA())</f>
        <v>2221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1662</v>
      </c>
      <c r="C72" s="167">
        <f>基金残高に係る経年分析!G55</f>
        <v>1564</v>
      </c>
      <c r="D72" s="167">
        <f>基金残高に係る経年分析!H55</f>
        <v>1453</v>
      </c>
    </row>
    <row r="73" spans="1:16" x14ac:dyDescent="0.15">
      <c r="A73" s="166" t="s">
        <v>74</v>
      </c>
      <c r="B73" s="167">
        <f>基金残高に係る経年分析!F56</f>
        <v>6</v>
      </c>
      <c r="C73" s="167">
        <f>基金残高に係る経年分析!G56</f>
        <v>6</v>
      </c>
      <c r="D73" s="167">
        <f>基金残高に係る経年分析!H56</f>
        <v>6</v>
      </c>
    </row>
    <row r="74" spans="1:16" x14ac:dyDescent="0.15">
      <c r="A74" s="166" t="s">
        <v>75</v>
      </c>
      <c r="B74" s="167">
        <f>基金残高に係る経年分析!F57</f>
        <v>830</v>
      </c>
      <c r="C74" s="167">
        <f>基金残高に係る経年分析!G57</f>
        <v>992</v>
      </c>
      <c r="D74" s="167">
        <f>基金残高に係る経年分析!H57</f>
        <v>726</v>
      </c>
    </row>
  </sheetData>
  <sheetProtection algorithmName="SHA-512" hashValue="2idxbQWSjc2T8Hmavwbyhe7ce/A4vul4YzoRVQHaX47LwY4RVvogBjKAzMu0abK6pf0pisF0SHxh0++tYkk8Jg==" saltValue="yz8bj8iyMqgwdmuhSMrK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5184305</v>
      </c>
      <c r="S5" s="613"/>
      <c r="T5" s="613"/>
      <c r="U5" s="613"/>
      <c r="V5" s="613"/>
      <c r="W5" s="613"/>
      <c r="X5" s="613"/>
      <c r="Y5" s="614"/>
      <c r="Z5" s="615">
        <v>33.5</v>
      </c>
      <c r="AA5" s="615"/>
      <c r="AB5" s="615"/>
      <c r="AC5" s="615"/>
      <c r="AD5" s="616">
        <v>4970819</v>
      </c>
      <c r="AE5" s="616"/>
      <c r="AF5" s="616"/>
      <c r="AG5" s="616"/>
      <c r="AH5" s="616"/>
      <c r="AI5" s="616"/>
      <c r="AJ5" s="616"/>
      <c r="AK5" s="616"/>
      <c r="AL5" s="617">
        <v>56.4</v>
      </c>
      <c r="AM5" s="618"/>
      <c r="AN5" s="618"/>
      <c r="AO5" s="619"/>
      <c r="AP5" s="609" t="s">
        <v>215</v>
      </c>
      <c r="AQ5" s="610"/>
      <c r="AR5" s="610"/>
      <c r="AS5" s="610"/>
      <c r="AT5" s="610"/>
      <c r="AU5" s="610"/>
      <c r="AV5" s="610"/>
      <c r="AW5" s="610"/>
      <c r="AX5" s="610"/>
      <c r="AY5" s="610"/>
      <c r="AZ5" s="610"/>
      <c r="BA5" s="610"/>
      <c r="BB5" s="610"/>
      <c r="BC5" s="610"/>
      <c r="BD5" s="610"/>
      <c r="BE5" s="610"/>
      <c r="BF5" s="611"/>
      <c r="BG5" s="623">
        <v>4966619</v>
      </c>
      <c r="BH5" s="624"/>
      <c r="BI5" s="624"/>
      <c r="BJ5" s="624"/>
      <c r="BK5" s="624"/>
      <c r="BL5" s="624"/>
      <c r="BM5" s="624"/>
      <c r="BN5" s="625"/>
      <c r="BO5" s="626">
        <v>95.8</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143806</v>
      </c>
      <c r="S6" s="624"/>
      <c r="T6" s="624"/>
      <c r="U6" s="624"/>
      <c r="V6" s="624"/>
      <c r="W6" s="624"/>
      <c r="X6" s="624"/>
      <c r="Y6" s="625"/>
      <c r="Z6" s="626">
        <v>0.9</v>
      </c>
      <c r="AA6" s="626"/>
      <c r="AB6" s="626"/>
      <c r="AC6" s="626"/>
      <c r="AD6" s="627">
        <v>143806</v>
      </c>
      <c r="AE6" s="627"/>
      <c r="AF6" s="627"/>
      <c r="AG6" s="627"/>
      <c r="AH6" s="627"/>
      <c r="AI6" s="627"/>
      <c r="AJ6" s="627"/>
      <c r="AK6" s="627"/>
      <c r="AL6" s="628">
        <v>1.6</v>
      </c>
      <c r="AM6" s="629"/>
      <c r="AN6" s="629"/>
      <c r="AO6" s="630"/>
      <c r="AP6" s="620" t="s">
        <v>220</v>
      </c>
      <c r="AQ6" s="621"/>
      <c r="AR6" s="621"/>
      <c r="AS6" s="621"/>
      <c r="AT6" s="621"/>
      <c r="AU6" s="621"/>
      <c r="AV6" s="621"/>
      <c r="AW6" s="621"/>
      <c r="AX6" s="621"/>
      <c r="AY6" s="621"/>
      <c r="AZ6" s="621"/>
      <c r="BA6" s="621"/>
      <c r="BB6" s="621"/>
      <c r="BC6" s="621"/>
      <c r="BD6" s="621"/>
      <c r="BE6" s="621"/>
      <c r="BF6" s="622"/>
      <c r="BG6" s="623">
        <v>4966619</v>
      </c>
      <c r="BH6" s="624"/>
      <c r="BI6" s="624"/>
      <c r="BJ6" s="624"/>
      <c r="BK6" s="624"/>
      <c r="BL6" s="624"/>
      <c r="BM6" s="624"/>
      <c r="BN6" s="625"/>
      <c r="BO6" s="626">
        <v>95.8</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114468</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114468</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2542</v>
      </c>
      <c r="S7" s="624"/>
      <c r="T7" s="624"/>
      <c r="U7" s="624"/>
      <c r="V7" s="624"/>
      <c r="W7" s="624"/>
      <c r="X7" s="624"/>
      <c r="Y7" s="625"/>
      <c r="Z7" s="626">
        <v>0</v>
      </c>
      <c r="AA7" s="626"/>
      <c r="AB7" s="626"/>
      <c r="AC7" s="626"/>
      <c r="AD7" s="627">
        <v>2542</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2222486</v>
      </c>
      <c r="BH7" s="624"/>
      <c r="BI7" s="624"/>
      <c r="BJ7" s="624"/>
      <c r="BK7" s="624"/>
      <c r="BL7" s="624"/>
      <c r="BM7" s="624"/>
      <c r="BN7" s="625"/>
      <c r="BO7" s="626">
        <v>42.9</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1845249</v>
      </c>
      <c r="CS7" s="624"/>
      <c r="CT7" s="624"/>
      <c r="CU7" s="624"/>
      <c r="CV7" s="624"/>
      <c r="CW7" s="624"/>
      <c r="CX7" s="624"/>
      <c r="CY7" s="625"/>
      <c r="CZ7" s="626">
        <v>12.4</v>
      </c>
      <c r="DA7" s="626"/>
      <c r="DB7" s="626"/>
      <c r="DC7" s="626"/>
      <c r="DD7" s="632">
        <v>98975</v>
      </c>
      <c r="DE7" s="624"/>
      <c r="DF7" s="624"/>
      <c r="DG7" s="624"/>
      <c r="DH7" s="624"/>
      <c r="DI7" s="624"/>
      <c r="DJ7" s="624"/>
      <c r="DK7" s="624"/>
      <c r="DL7" s="624"/>
      <c r="DM7" s="624"/>
      <c r="DN7" s="624"/>
      <c r="DO7" s="624"/>
      <c r="DP7" s="625"/>
      <c r="DQ7" s="632">
        <v>1591694</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46692</v>
      </c>
      <c r="S8" s="624"/>
      <c r="T8" s="624"/>
      <c r="U8" s="624"/>
      <c r="V8" s="624"/>
      <c r="W8" s="624"/>
      <c r="X8" s="624"/>
      <c r="Y8" s="625"/>
      <c r="Z8" s="626">
        <v>0.3</v>
      </c>
      <c r="AA8" s="626"/>
      <c r="AB8" s="626"/>
      <c r="AC8" s="626"/>
      <c r="AD8" s="627">
        <v>46692</v>
      </c>
      <c r="AE8" s="627"/>
      <c r="AF8" s="627"/>
      <c r="AG8" s="627"/>
      <c r="AH8" s="627"/>
      <c r="AI8" s="627"/>
      <c r="AJ8" s="627"/>
      <c r="AK8" s="627"/>
      <c r="AL8" s="628">
        <v>0.5</v>
      </c>
      <c r="AM8" s="629"/>
      <c r="AN8" s="629"/>
      <c r="AO8" s="630"/>
      <c r="AP8" s="620" t="s">
        <v>226</v>
      </c>
      <c r="AQ8" s="621"/>
      <c r="AR8" s="621"/>
      <c r="AS8" s="621"/>
      <c r="AT8" s="621"/>
      <c r="AU8" s="621"/>
      <c r="AV8" s="621"/>
      <c r="AW8" s="621"/>
      <c r="AX8" s="621"/>
      <c r="AY8" s="621"/>
      <c r="AZ8" s="621"/>
      <c r="BA8" s="621"/>
      <c r="BB8" s="621"/>
      <c r="BC8" s="621"/>
      <c r="BD8" s="621"/>
      <c r="BE8" s="621"/>
      <c r="BF8" s="622"/>
      <c r="BG8" s="623">
        <v>65327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5678246</v>
      </c>
      <c r="CS8" s="624"/>
      <c r="CT8" s="624"/>
      <c r="CU8" s="624"/>
      <c r="CV8" s="624"/>
      <c r="CW8" s="624"/>
      <c r="CX8" s="624"/>
      <c r="CY8" s="625"/>
      <c r="CZ8" s="626">
        <v>38.200000000000003</v>
      </c>
      <c r="DA8" s="626"/>
      <c r="DB8" s="626"/>
      <c r="DC8" s="626"/>
      <c r="DD8" s="632">
        <v>8242</v>
      </c>
      <c r="DE8" s="624"/>
      <c r="DF8" s="624"/>
      <c r="DG8" s="624"/>
      <c r="DH8" s="624"/>
      <c r="DI8" s="624"/>
      <c r="DJ8" s="624"/>
      <c r="DK8" s="624"/>
      <c r="DL8" s="624"/>
      <c r="DM8" s="624"/>
      <c r="DN8" s="624"/>
      <c r="DO8" s="624"/>
      <c r="DP8" s="625"/>
      <c r="DQ8" s="632">
        <v>3085771</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80418</v>
      </c>
      <c r="S9" s="624"/>
      <c r="T9" s="624"/>
      <c r="U9" s="624"/>
      <c r="V9" s="624"/>
      <c r="W9" s="624"/>
      <c r="X9" s="624"/>
      <c r="Y9" s="625"/>
      <c r="Z9" s="626">
        <v>0.5</v>
      </c>
      <c r="AA9" s="626"/>
      <c r="AB9" s="626"/>
      <c r="AC9" s="626"/>
      <c r="AD9" s="627">
        <v>80418</v>
      </c>
      <c r="AE9" s="627"/>
      <c r="AF9" s="627"/>
      <c r="AG9" s="627"/>
      <c r="AH9" s="627"/>
      <c r="AI9" s="627"/>
      <c r="AJ9" s="627"/>
      <c r="AK9" s="627"/>
      <c r="AL9" s="628">
        <v>0.9</v>
      </c>
      <c r="AM9" s="629"/>
      <c r="AN9" s="629"/>
      <c r="AO9" s="630"/>
      <c r="AP9" s="620" t="s">
        <v>229</v>
      </c>
      <c r="AQ9" s="621"/>
      <c r="AR9" s="621"/>
      <c r="AS9" s="621"/>
      <c r="AT9" s="621"/>
      <c r="AU9" s="621"/>
      <c r="AV9" s="621"/>
      <c r="AW9" s="621"/>
      <c r="AX9" s="621"/>
      <c r="AY9" s="621"/>
      <c r="AZ9" s="621"/>
      <c r="BA9" s="621"/>
      <c r="BB9" s="621"/>
      <c r="BC9" s="621"/>
      <c r="BD9" s="621"/>
      <c r="BE9" s="621"/>
      <c r="BF9" s="622"/>
      <c r="BG9" s="623">
        <v>1765842</v>
      </c>
      <c r="BH9" s="624"/>
      <c r="BI9" s="624"/>
      <c r="BJ9" s="624"/>
      <c r="BK9" s="624"/>
      <c r="BL9" s="624"/>
      <c r="BM9" s="624"/>
      <c r="BN9" s="625"/>
      <c r="BO9" s="626">
        <v>34.1</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1211032</v>
      </c>
      <c r="CS9" s="624"/>
      <c r="CT9" s="624"/>
      <c r="CU9" s="624"/>
      <c r="CV9" s="624"/>
      <c r="CW9" s="624"/>
      <c r="CX9" s="624"/>
      <c r="CY9" s="625"/>
      <c r="CZ9" s="626">
        <v>8.1999999999999993</v>
      </c>
      <c r="DA9" s="626"/>
      <c r="DB9" s="626"/>
      <c r="DC9" s="626"/>
      <c r="DD9" s="632">
        <v>176233</v>
      </c>
      <c r="DE9" s="624"/>
      <c r="DF9" s="624"/>
      <c r="DG9" s="624"/>
      <c r="DH9" s="624"/>
      <c r="DI9" s="624"/>
      <c r="DJ9" s="624"/>
      <c r="DK9" s="624"/>
      <c r="DL9" s="624"/>
      <c r="DM9" s="624"/>
      <c r="DN9" s="624"/>
      <c r="DO9" s="624"/>
      <c r="DP9" s="625"/>
      <c r="DQ9" s="632">
        <v>983006</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87315</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15277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15277</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891346</v>
      </c>
      <c r="S11" s="624"/>
      <c r="T11" s="624"/>
      <c r="U11" s="624"/>
      <c r="V11" s="624"/>
      <c r="W11" s="624"/>
      <c r="X11" s="624"/>
      <c r="Y11" s="625"/>
      <c r="Z11" s="628">
        <v>5.8</v>
      </c>
      <c r="AA11" s="629"/>
      <c r="AB11" s="629"/>
      <c r="AC11" s="635"/>
      <c r="AD11" s="632">
        <v>891346</v>
      </c>
      <c r="AE11" s="624"/>
      <c r="AF11" s="624"/>
      <c r="AG11" s="624"/>
      <c r="AH11" s="624"/>
      <c r="AI11" s="624"/>
      <c r="AJ11" s="624"/>
      <c r="AK11" s="625"/>
      <c r="AL11" s="628">
        <v>10.1</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304002</v>
      </c>
      <c r="BH11" s="624"/>
      <c r="BI11" s="624"/>
      <c r="BJ11" s="624"/>
      <c r="BK11" s="624"/>
      <c r="BL11" s="624"/>
      <c r="BM11" s="624"/>
      <c r="BN11" s="625"/>
      <c r="BO11" s="626">
        <v>5.9</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239996</v>
      </c>
      <c r="CS11" s="624"/>
      <c r="CT11" s="624"/>
      <c r="CU11" s="624"/>
      <c r="CV11" s="624"/>
      <c r="CW11" s="624"/>
      <c r="CX11" s="624"/>
      <c r="CY11" s="625"/>
      <c r="CZ11" s="626">
        <v>1.6</v>
      </c>
      <c r="DA11" s="626"/>
      <c r="DB11" s="626"/>
      <c r="DC11" s="626"/>
      <c r="DD11" s="632">
        <v>115620</v>
      </c>
      <c r="DE11" s="624"/>
      <c r="DF11" s="624"/>
      <c r="DG11" s="624"/>
      <c r="DH11" s="624"/>
      <c r="DI11" s="624"/>
      <c r="DJ11" s="624"/>
      <c r="DK11" s="624"/>
      <c r="DL11" s="624"/>
      <c r="DM11" s="624"/>
      <c r="DN11" s="624"/>
      <c r="DO11" s="624"/>
      <c r="DP11" s="625"/>
      <c r="DQ11" s="632">
        <v>173868</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48628</v>
      </c>
      <c r="S12" s="624"/>
      <c r="T12" s="624"/>
      <c r="U12" s="624"/>
      <c r="V12" s="624"/>
      <c r="W12" s="624"/>
      <c r="X12" s="624"/>
      <c r="Y12" s="625"/>
      <c r="Z12" s="626">
        <v>0.3</v>
      </c>
      <c r="AA12" s="626"/>
      <c r="AB12" s="626"/>
      <c r="AC12" s="626"/>
      <c r="AD12" s="627">
        <v>48628</v>
      </c>
      <c r="AE12" s="627"/>
      <c r="AF12" s="627"/>
      <c r="AG12" s="627"/>
      <c r="AH12" s="627"/>
      <c r="AI12" s="627"/>
      <c r="AJ12" s="627"/>
      <c r="AK12" s="627"/>
      <c r="AL12" s="628">
        <v>0.6</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2336994</v>
      </c>
      <c r="BH12" s="624"/>
      <c r="BI12" s="624"/>
      <c r="BJ12" s="624"/>
      <c r="BK12" s="624"/>
      <c r="BL12" s="624"/>
      <c r="BM12" s="624"/>
      <c r="BN12" s="625"/>
      <c r="BO12" s="626">
        <v>45.1</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257965</v>
      </c>
      <c r="CS12" s="624"/>
      <c r="CT12" s="624"/>
      <c r="CU12" s="624"/>
      <c r="CV12" s="624"/>
      <c r="CW12" s="624"/>
      <c r="CX12" s="624"/>
      <c r="CY12" s="625"/>
      <c r="CZ12" s="626">
        <v>1.7</v>
      </c>
      <c r="DA12" s="626"/>
      <c r="DB12" s="626"/>
      <c r="DC12" s="626"/>
      <c r="DD12" s="632">
        <v>2744</v>
      </c>
      <c r="DE12" s="624"/>
      <c r="DF12" s="624"/>
      <c r="DG12" s="624"/>
      <c r="DH12" s="624"/>
      <c r="DI12" s="624"/>
      <c r="DJ12" s="624"/>
      <c r="DK12" s="624"/>
      <c r="DL12" s="624"/>
      <c r="DM12" s="624"/>
      <c r="DN12" s="624"/>
      <c r="DO12" s="624"/>
      <c r="DP12" s="625"/>
      <c r="DQ12" s="632">
        <v>178381</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2335253</v>
      </c>
      <c r="BH13" s="624"/>
      <c r="BI13" s="624"/>
      <c r="BJ13" s="624"/>
      <c r="BK13" s="624"/>
      <c r="BL13" s="624"/>
      <c r="BM13" s="624"/>
      <c r="BN13" s="625"/>
      <c r="BO13" s="626">
        <v>45</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1097315</v>
      </c>
      <c r="CS13" s="624"/>
      <c r="CT13" s="624"/>
      <c r="CU13" s="624"/>
      <c r="CV13" s="624"/>
      <c r="CW13" s="624"/>
      <c r="CX13" s="624"/>
      <c r="CY13" s="625"/>
      <c r="CZ13" s="626">
        <v>7.4</v>
      </c>
      <c r="DA13" s="626"/>
      <c r="DB13" s="626"/>
      <c r="DC13" s="626"/>
      <c r="DD13" s="632">
        <v>492661</v>
      </c>
      <c r="DE13" s="624"/>
      <c r="DF13" s="624"/>
      <c r="DG13" s="624"/>
      <c r="DH13" s="624"/>
      <c r="DI13" s="624"/>
      <c r="DJ13" s="624"/>
      <c r="DK13" s="624"/>
      <c r="DL13" s="624"/>
      <c r="DM13" s="624"/>
      <c r="DN13" s="624"/>
      <c r="DO13" s="624"/>
      <c r="DP13" s="625"/>
      <c r="DQ13" s="632">
        <v>902174</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137141</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736060</v>
      </c>
      <c r="CS14" s="624"/>
      <c r="CT14" s="624"/>
      <c r="CU14" s="624"/>
      <c r="CV14" s="624"/>
      <c r="CW14" s="624"/>
      <c r="CX14" s="624"/>
      <c r="CY14" s="625"/>
      <c r="CZ14" s="626">
        <v>5</v>
      </c>
      <c r="DA14" s="626"/>
      <c r="DB14" s="626"/>
      <c r="DC14" s="626"/>
      <c r="DD14" s="632">
        <v>119106</v>
      </c>
      <c r="DE14" s="624"/>
      <c r="DF14" s="624"/>
      <c r="DG14" s="624"/>
      <c r="DH14" s="624"/>
      <c r="DI14" s="624"/>
      <c r="DJ14" s="624"/>
      <c r="DK14" s="624"/>
      <c r="DL14" s="624"/>
      <c r="DM14" s="624"/>
      <c r="DN14" s="624"/>
      <c r="DO14" s="624"/>
      <c r="DP14" s="625"/>
      <c r="DQ14" s="632">
        <v>619285</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25070</v>
      </c>
      <c r="S15" s="624"/>
      <c r="T15" s="624"/>
      <c r="U15" s="624"/>
      <c r="V15" s="624"/>
      <c r="W15" s="624"/>
      <c r="X15" s="624"/>
      <c r="Y15" s="625"/>
      <c r="Z15" s="626">
        <v>0.2</v>
      </c>
      <c r="AA15" s="626"/>
      <c r="AB15" s="626"/>
      <c r="AC15" s="626"/>
      <c r="AD15" s="627">
        <v>25070</v>
      </c>
      <c r="AE15" s="627"/>
      <c r="AF15" s="627"/>
      <c r="AG15" s="627"/>
      <c r="AH15" s="627"/>
      <c r="AI15" s="627"/>
      <c r="AJ15" s="627"/>
      <c r="AK15" s="627"/>
      <c r="AL15" s="628">
        <v>0.3</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269998</v>
      </c>
      <c r="BH15" s="624"/>
      <c r="BI15" s="624"/>
      <c r="BJ15" s="624"/>
      <c r="BK15" s="624"/>
      <c r="BL15" s="624"/>
      <c r="BM15" s="624"/>
      <c r="BN15" s="625"/>
      <c r="BO15" s="626">
        <v>5.2</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2642539</v>
      </c>
      <c r="CS15" s="624"/>
      <c r="CT15" s="624"/>
      <c r="CU15" s="624"/>
      <c r="CV15" s="624"/>
      <c r="CW15" s="624"/>
      <c r="CX15" s="624"/>
      <c r="CY15" s="625"/>
      <c r="CZ15" s="626">
        <v>17.8</v>
      </c>
      <c r="DA15" s="626"/>
      <c r="DB15" s="626"/>
      <c r="DC15" s="626"/>
      <c r="DD15" s="632">
        <v>1092128</v>
      </c>
      <c r="DE15" s="624"/>
      <c r="DF15" s="624"/>
      <c r="DG15" s="624"/>
      <c r="DH15" s="624"/>
      <c r="DI15" s="624"/>
      <c r="DJ15" s="624"/>
      <c r="DK15" s="624"/>
      <c r="DL15" s="624"/>
      <c r="DM15" s="624"/>
      <c r="DN15" s="624"/>
      <c r="DO15" s="624"/>
      <c r="DP15" s="625"/>
      <c r="DQ15" s="632">
        <v>1746414</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64899</v>
      </c>
      <c r="S16" s="624"/>
      <c r="T16" s="624"/>
      <c r="U16" s="624"/>
      <c r="V16" s="624"/>
      <c r="W16" s="624"/>
      <c r="X16" s="624"/>
      <c r="Y16" s="625"/>
      <c r="Z16" s="626">
        <v>0.4</v>
      </c>
      <c r="AA16" s="626"/>
      <c r="AB16" s="626"/>
      <c r="AC16" s="626"/>
      <c r="AD16" s="627">
        <v>64899</v>
      </c>
      <c r="AE16" s="627"/>
      <c r="AF16" s="627"/>
      <c r="AG16" s="627"/>
      <c r="AH16" s="627"/>
      <c r="AI16" s="627"/>
      <c r="AJ16" s="627"/>
      <c r="AK16" s="627"/>
      <c r="AL16" s="628">
        <v>0.7</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41516</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11862</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212411</v>
      </c>
      <c r="S17" s="624"/>
      <c r="T17" s="624"/>
      <c r="U17" s="624"/>
      <c r="V17" s="624"/>
      <c r="W17" s="624"/>
      <c r="X17" s="624"/>
      <c r="Y17" s="625"/>
      <c r="Z17" s="626">
        <v>1.4</v>
      </c>
      <c r="AA17" s="626"/>
      <c r="AB17" s="626"/>
      <c r="AC17" s="626"/>
      <c r="AD17" s="627">
        <v>212411</v>
      </c>
      <c r="AE17" s="627"/>
      <c r="AF17" s="627"/>
      <c r="AG17" s="627"/>
      <c r="AH17" s="627"/>
      <c r="AI17" s="627"/>
      <c r="AJ17" s="627"/>
      <c r="AK17" s="627"/>
      <c r="AL17" s="628">
        <v>2.4</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976373</v>
      </c>
      <c r="CS17" s="624"/>
      <c r="CT17" s="624"/>
      <c r="CU17" s="624"/>
      <c r="CV17" s="624"/>
      <c r="CW17" s="624"/>
      <c r="CX17" s="624"/>
      <c r="CY17" s="625"/>
      <c r="CZ17" s="626">
        <v>6.6</v>
      </c>
      <c r="DA17" s="626"/>
      <c r="DB17" s="626"/>
      <c r="DC17" s="626"/>
      <c r="DD17" s="632" t="s">
        <v>122</v>
      </c>
      <c r="DE17" s="624"/>
      <c r="DF17" s="624"/>
      <c r="DG17" s="624"/>
      <c r="DH17" s="624"/>
      <c r="DI17" s="624"/>
      <c r="DJ17" s="624"/>
      <c r="DK17" s="624"/>
      <c r="DL17" s="624"/>
      <c r="DM17" s="624"/>
      <c r="DN17" s="624"/>
      <c r="DO17" s="624"/>
      <c r="DP17" s="625"/>
      <c r="DQ17" s="632">
        <v>976008</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43274</v>
      </c>
      <c r="S18" s="624"/>
      <c r="T18" s="624"/>
      <c r="U18" s="624"/>
      <c r="V18" s="624"/>
      <c r="W18" s="624"/>
      <c r="X18" s="624"/>
      <c r="Y18" s="625"/>
      <c r="Z18" s="626">
        <v>0.3</v>
      </c>
      <c r="AA18" s="626"/>
      <c r="AB18" s="626"/>
      <c r="AC18" s="626"/>
      <c r="AD18" s="627">
        <v>43274</v>
      </c>
      <c r="AE18" s="627"/>
      <c r="AF18" s="627"/>
      <c r="AG18" s="627"/>
      <c r="AH18" s="627"/>
      <c r="AI18" s="627"/>
      <c r="AJ18" s="627"/>
      <c r="AK18" s="627"/>
      <c r="AL18" s="628">
        <v>0.5</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166504</v>
      </c>
      <c r="S19" s="624"/>
      <c r="T19" s="624"/>
      <c r="U19" s="624"/>
      <c r="V19" s="624"/>
      <c r="W19" s="624"/>
      <c r="X19" s="624"/>
      <c r="Y19" s="625"/>
      <c r="Z19" s="626">
        <v>1.1000000000000001</v>
      </c>
      <c r="AA19" s="626"/>
      <c r="AB19" s="626"/>
      <c r="AC19" s="626"/>
      <c r="AD19" s="627">
        <v>166504</v>
      </c>
      <c r="AE19" s="627"/>
      <c r="AF19" s="627"/>
      <c r="AG19" s="627"/>
      <c r="AH19" s="627"/>
      <c r="AI19" s="627"/>
      <c r="AJ19" s="627"/>
      <c r="AK19" s="627"/>
      <c r="AL19" s="628">
        <v>1.9</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217686</v>
      </c>
      <c r="BH19" s="624"/>
      <c r="BI19" s="624"/>
      <c r="BJ19" s="624"/>
      <c r="BK19" s="624"/>
      <c r="BL19" s="624"/>
      <c r="BM19" s="624"/>
      <c r="BN19" s="625"/>
      <c r="BO19" s="626">
        <v>4.2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2633</v>
      </c>
      <c r="S20" s="624"/>
      <c r="T20" s="624"/>
      <c r="U20" s="624"/>
      <c r="V20" s="624"/>
      <c r="W20" s="624"/>
      <c r="X20" s="624"/>
      <c r="Y20" s="625"/>
      <c r="Z20" s="626">
        <v>0</v>
      </c>
      <c r="AA20" s="626"/>
      <c r="AB20" s="626"/>
      <c r="AC20" s="626"/>
      <c r="AD20" s="627">
        <v>2633</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217686</v>
      </c>
      <c r="BH20" s="624"/>
      <c r="BI20" s="624"/>
      <c r="BJ20" s="624"/>
      <c r="BK20" s="624"/>
      <c r="BL20" s="624"/>
      <c r="BM20" s="624"/>
      <c r="BN20" s="625"/>
      <c r="BO20" s="626">
        <v>4.2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14856036</v>
      </c>
      <c r="CS20" s="624"/>
      <c r="CT20" s="624"/>
      <c r="CU20" s="624"/>
      <c r="CV20" s="624"/>
      <c r="CW20" s="624"/>
      <c r="CX20" s="624"/>
      <c r="CY20" s="625"/>
      <c r="CZ20" s="626">
        <v>100</v>
      </c>
      <c r="DA20" s="626"/>
      <c r="DB20" s="626"/>
      <c r="DC20" s="626"/>
      <c r="DD20" s="632">
        <v>2105709</v>
      </c>
      <c r="DE20" s="624"/>
      <c r="DF20" s="624"/>
      <c r="DG20" s="624"/>
      <c r="DH20" s="624"/>
      <c r="DI20" s="624"/>
      <c r="DJ20" s="624"/>
      <c r="DK20" s="624"/>
      <c r="DL20" s="624"/>
      <c r="DM20" s="624"/>
      <c r="DN20" s="624"/>
      <c r="DO20" s="624"/>
      <c r="DP20" s="625"/>
      <c r="DQ20" s="632">
        <v>10398208</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2495092</v>
      </c>
      <c r="S21" s="624"/>
      <c r="T21" s="624"/>
      <c r="U21" s="624"/>
      <c r="V21" s="624"/>
      <c r="W21" s="624"/>
      <c r="X21" s="624"/>
      <c r="Y21" s="625"/>
      <c r="Z21" s="626">
        <v>16.100000000000001</v>
      </c>
      <c r="AA21" s="626"/>
      <c r="AB21" s="626"/>
      <c r="AC21" s="626"/>
      <c r="AD21" s="627">
        <v>2309816</v>
      </c>
      <c r="AE21" s="627"/>
      <c r="AF21" s="627"/>
      <c r="AG21" s="627"/>
      <c r="AH21" s="627"/>
      <c r="AI21" s="627"/>
      <c r="AJ21" s="627"/>
      <c r="AK21" s="627"/>
      <c r="AL21" s="628">
        <v>26.2</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4200</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2309816</v>
      </c>
      <c r="S22" s="624"/>
      <c r="T22" s="624"/>
      <c r="U22" s="624"/>
      <c r="V22" s="624"/>
      <c r="W22" s="624"/>
      <c r="X22" s="624"/>
      <c r="Y22" s="625"/>
      <c r="Z22" s="626">
        <v>14.9</v>
      </c>
      <c r="AA22" s="626"/>
      <c r="AB22" s="626"/>
      <c r="AC22" s="626"/>
      <c r="AD22" s="627">
        <v>2309816</v>
      </c>
      <c r="AE22" s="627"/>
      <c r="AF22" s="627"/>
      <c r="AG22" s="627"/>
      <c r="AH22" s="627"/>
      <c r="AI22" s="627"/>
      <c r="AJ22" s="627"/>
      <c r="AK22" s="627"/>
      <c r="AL22" s="628">
        <v>26.2</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185276</v>
      </c>
      <c r="S23" s="624"/>
      <c r="T23" s="624"/>
      <c r="U23" s="624"/>
      <c r="V23" s="624"/>
      <c r="W23" s="624"/>
      <c r="X23" s="624"/>
      <c r="Y23" s="625"/>
      <c r="Z23" s="626">
        <v>1.2</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213486</v>
      </c>
      <c r="BH23" s="624"/>
      <c r="BI23" s="624"/>
      <c r="BJ23" s="624"/>
      <c r="BK23" s="624"/>
      <c r="BL23" s="624"/>
      <c r="BM23" s="624"/>
      <c r="BN23" s="625"/>
      <c r="BO23" s="626">
        <v>4.0999999999999996</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6819156</v>
      </c>
      <c r="CS24" s="613"/>
      <c r="CT24" s="613"/>
      <c r="CU24" s="613"/>
      <c r="CV24" s="613"/>
      <c r="CW24" s="613"/>
      <c r="CX24" s="613"/>
      <c r="CY24" s="614"/>
      <c r="CZ24" s="617">
        <v>45.9</v>
      </c>
      <c r="DA24" s="618"/>
      <c r="DB24" s="618"/>
      <c r="DC24" s="634"/>
      <c r="DD24" s="653">
        <v>4435335</v>
      </c>
      <c r="DE24" s="613"/>
      <c r="DF24" s="613"/>
      <c r="DG24" s="613"/>
      <c r="DH24" s="613"/>
      <c r="DI24" s="613"/>
      <c r="DJ24" s="613"/>
      <c r="DK24" s="614"/>
      <c r="DL24" s="653">
        <v>3962922</v>
      </c>
      <c r="DM24" s="613"/>
      <c r="DN24" s="613"/>
      <c r="DO24" s="613"/>
      <c r="DP24" s="613"/>
      <c r="DQ24" s="613"/>
      <c r="DR24" s="613"/>
      <c r="DS24" s="613"/>
      <c r="DT24" s="613"/>
      <c r="DU24" s="613"/>
      <c r="DV24" s="614"/>
      <c r="DW24" s="617">
        <v>44.7</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9195209</v>
      </c>
      <c r="S25" s="624"/>
      <c r="T25" s="624"/>
      <c r="U25" s="624"/>
      <c r="V25" s="624"/>
      <c r="W25" s="624"/>
      <c r="X25" s="624"/>
      <c r="Y25" s="625"/>
      <c r="Z25" s="626">
        <v>59.4</v>
      </c>
      <c r="AA25" s="626"/>
      <c r="AB25" s="626"/>
      <c r="AC25" s="626"/>
      <c r="AD25" s="627">
        <v>8796447</v>
      </c>
      <c r="AE25" s="627"/>
      <c r="AF25" s="627"/>
      <c r="AG25" s="627"/>
      <c r="AH25" s="627"/>
      <c r="AI25" s="627"/>
      <c r="AJ25" s="627"/>
      <c r="AK25" s="627"/>
      <c r="AL25" s="628">
        <v>99.8</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2455402</v>
      </c>
      <c r="CS25" s="656"/>
      <c r="CT25" s="656"/>
      <c r="CU25" s="656"/>
      <c r="CV25" s="656"/>
      <c r="CW25" s="656"/>
      <c r="CX25" s="656"/>
      <c r="CY25" s="657"/>
      <c r="CZ25" s="628">
        <v>16.5</v>
      </c>
      <c r="DA25" s="654"/>
      <c r="DB25" s="654"/>
      <c r="DC25" s="658"/>
      <c r="DD25" s="632">
        <v>2135439</v>
      </c>
      <c r="DE25" s="656"/>
      <c r="DF25" s="656"/>
      <c r="DG25" s="656"/>
      <c r="DH25" s="656"/>
      <c r="DI25" s="656"/>
      <c r="DJ25" s="656"/>
      <c r="DK25" s="657"/>
      <c r="DL25" s="632">
        <v>2119956</v>
      </c>
      <c r="DM25" s="656"/>
      <c r="DN25" s="656"/>
      <c r="DO25" s="656"/>
      <c r="DP25" s="656"/>
      <c r="DQ25" s="656"/>
      <c r="DR25" s="656"/>
      <c r="DS25" s="656"/>
      <c r="DT25" s="656"/>
      <c r="DU25" s="656"/>
      <c r="DV25" s="657"/>
      <c r="DW25" s="628">
        <v>23.9</v>
      </c>
      <c r="DX25" s="654"/>
      <c r="DY25" s="654"/>
      <c r="DZ25" s="654"/>
      <c r="EA25" s="654"/>
      <c r="EB25" s="654"/>
      <c r="EC25" s="655"/>
    </row>
    <row r="26" spans="2:133" ht="11.25" customHeight="1" x14ac:dyDescent="0.15">
      <c r="B26" s="620" t="s">
        <v>282</v>
      </c>
      <c r="C26" s="621"/>
      <c r="D26" s="621"/>
      <c r="E26" s="621"/>
      <c r="F26" s="621"/>
      <c r="G26" s="621"/>
      <c r="H26" s="621"/>
      <c r="I26" s="621"/>
      <c r="J26" s="621"/>
      <c r="K26" s="621"/>
      <c r="L26" s="621"/>
      <c r="M26" s="621"/>
      <c r="N26" s="621"/>
      <c r="O26" s="621"/>
      <c r="P26" s="621"/>
      <c r="Q26" s="622"/>
      <c r="R26" s="623">
        <v>6071</v>
      </c>
      <c r="S26" s="624"/>
      <c r="T26" s="624"/>
      <c r="U26" s="624"/>
      <c r="V26" s="624"/>
      <c r="W26" s="624"/>
      <c r="X26" s="624"/>
      <c r="Y26" s="625"/>
      <c r="Z26" s="626">
        <v>0</v>
      </c>
      <c r="AA26" s="626"/>
      <c r="AB26" s="626"/>
      <c r="AC26" s="626"/>
      <c r="AD26" s="627">
        <v>6071</v>
      </c>
      <c r="AE26" s="627"/>
      <c r="AF26" s="627"/>
      <c r="AG26" s="627"/>
      <c r="AH26" s="627"/>
      <c r="AI26" s="627"/>
      <c r="AJ26" s="627"/>
      <c r="AK26" s="627"/>
      <c r="AL26" s="628">
        <v>0.1</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1288076</v>
      </c>
      <c r="CS26" s="624"/>
      <c r="CT26" s="624"/>
      <c r="CU26" s="624"/>
      <c r="CV26" s="624"/>
      <c r="CW26" s="624"/>
      <c r="CX26" s="624"/>
      <c r="CY26" s="625"/>
      <c r="CZ26" s="628">
        <v>8.6999999999999993</v>
      </c>
      <c r="DA26" s="654"/>
      <c r="DB26" s="654"/>
      <c r="DC26" s="658"/>
      <c r="DD26" s="632">
        <v>1106746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285</v>
      </c>
      <c r="C27" s="621"/>
      <c r="D27" s="621"/>
      <c r="E27" s="621"/>
      <c r="F27" s="621"/>
      <c r="G27" s="621"/>
      <c r="H27" s="621"/>
      <c r="I27" s="621"/>
      <c r="J27" s="621"/>
      <c r="K27" s="621"/>
      <c r="L27" s="621"/>
      <c r="M27" s="621"/>
      <c r="N27" s="621"/>
      <c r="O27" s="621"/>
      <c r="P27" s="621"/>
      <c r="Q27" s="622"/>
      <c r="R27" s="623">
        <v>136897</v>
      </c>
      <c r="S27" s="624"/>
      <c r="T27" s="624"/>
      <c r="U27" s="624"/>
      <c r="V27" s="624"/>
      <c r="W27" s="624"/>
      <c r="X27" s="624"/>
      <c r="Y27" s="625"/>
      <c r="Z27" s="626">
        <v>0.9</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5184305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3387381</v>
      </c>
      <c r="CS27" s="656"/>
      <c r="CT27" s="656"/>
      <c r="CU27" s="656"/>
      <c r="CV27" s="656"/>
      <c r="CW27" s="656"/>
      <c r="CX27" s="656"/>
      <c r="CY27" s="657"/>
      <c r="CZ27" s="628">
        <v>22.8</v>
      </c>
      <c r="DA27" s="654"/>
      <c r="DB27" s="654"/>
      <c r="DC27" s="658"/>
      <c r="DD27" s="632">
        <v>1323888</v>
      </c>
      <c r="DE27" s="656"/>
      <c r="DF27" s="656"/>
      <c r="DG27" s="656"/>
      <c r="DH27" s="656"/>
      <c r="DI27" s="656"/>
      <c r="DJ27" s="656"/>
      <c r="DK27" s="657"/>
      <c r="DL27" s="632">
        <v>870466</v>
      </c>
      <c r="DM27" s="656"/>
      <c r="DN27" s="656"/>
      <c r="DO27" s="656"/>
      <c r="DP27" s="656"/>
      <c r="DQ27" s="656"/>
      <c r="DR27" s="656"/>
      <c r="DS27" s="656"/>
      <c r="DT27" s="656"/>
      <c r="DU27" s="656"/>
      <c r="DV27" s="657"/>
      <c r="DW27" s="628">
        <v>9.8000000000000007</v>
      </c>
      <c r="DX27" s="654"/>
      <c r="DY27" s="654"/>
      <c r="DZ27" s="654"/>
      <c r="EA27" s="654"/>
      <c r="EB27" s="654"/>
      <c r="EC27" s="655"/>
    </row>
    <row r="28" spans="2:133" ht="11.25" customHeight="1" x14ac:dyDescent="0.15">
      <c r="B28" s="620" t="s">
        <v>288</v>
      </c>
      <c r="C28" s="621"/>
      <c r="D28" s="621"/>
      <c r="E28" s="621"/>
      <c r="F28" s="621"/>
      <c r="G28" s="621"/>
      <c r="H28" s="621"/>
      <c r="I28" s="621"/>
      <c r="J28" s="621"/>
      <c r="K28" s="621"/>
      <c r="L28" s="621"/>
      <c r="M28" s="621"/>
      <c r="N28" s="621"/>
      <c r="O28" s="621"/>
      <c r="P28" s="621"/>
      <c r="Q28" s="622"/>
      <c r="R28" s="623">
        <v>117208</v>
      </c>
      <c r="S28" s="624"/>
      <c r="T28" s="624"/>
      <c r="U28" s="624"/>
      <c r="V28" s="624"/>
      <c r="W28" s="624"/>
      <c r="X28" s="624"/>
      <c r="Y28" s="625"/>
      <c r="Z28" s="626">
        <v>0.8</v>
      </c>
      <c r="AA28" s="626"/>
      <c r="AB28" s="626"/>
      <c r="AC28" s="626"/>
      <c r="AD28" s="627">
        <v>10017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976373</v>
      </c>
      <c r="CS28" s="624"/>
      <c r="CT28" s="624"/>
      <c r="CU28" s="624"/>
      <c r="CV28" s="624"/>
      <c r="CW28" s="624"/>
      <c r="CX28" s="624"/>
      <c r="CY28" s="625"/>
      <c r="CZ28" s="628">
        <v>6.6</v>
      </c>
      <c r="DA28" s="654"/>
      <c r="DB28" s="654"/>
      <c r="DC28" s="658"/>
      <c r="DD28" s="632">
        <v>976008</v>
      </c>
      <c r="DE28" s="624"/>
      <c r="DF28" s="624"/>
      <c r="DG28" s="624"/>
      <c r="DH28" s="624"/>
      <c r="DI28" s="624"/>
      <c r="DJ28" s="624"/>
      <c r="DK28" s="625"/>
      <c r="DL28" s="632">
        <v>972500</v>
      </c>
      <c r="DM28" s="624"/>
      <c r="DN28" s="624"/>
      <c r="DO28" s="624"/>
      <c r="DP28" s="624"/>
      <c r="DQ28" s="624"/>
      <c r="DR28" s="624"/>
      <c r="DS28" s="624"/>
      <c r="DT28" s="624"/>
      <c r="DU28" s="624"/>
      <c r="DV28" s="625"/>
      <c r="DW28" s="628">
        <v>11</v>
      </c>
      <c r="DX28" s="654"/>
      <c r="DY28" s="654"/>
      <c r="DZ28" s="654"/>
      <c r="EA28" s="654"/>
      <c r="EB28" s="654"/>
      <c r="EC28" s="655"/>
    </row>
    <row r="29" spans="2:133" ht="11.25" customHeight="1" x14ac:dyDescent="0.15">
      <c r="B29" s="620" t="s">
        <v>290</v>
      </c>
      <c r="C29" s="621"/>
      <c r="D29" s="621"/>
      <c r="E29" s="621"/>
      <c r="F29" s="621"/>
      <c r="G29" s="621"/>
      <c r="H29" s="621"/>
      <c r="I29" s="621"/>
      <c r="J29" s="621"/>
      <c r="K29" s="621"/>
      <c r="L29" s="621"/>
      <c r="M29" s="621"/>
      <c r="N29" s="621"/>
      <c r="O29" s="621"/>
      <c r="P29" s="621"/>
      <c r="Q29" s="622"/>
      <c r="R29" s="623">
        <v>53463</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976373</v>
      </c>
      <c r="CS29" s="656"/>
      <c r="CT29" s="656"/>
      <c r="CU29" s="656"/>
      <c r="CV29" s="656"/>
      <c r="CW29" s="656"/>
      <c r="CX29" s="656"/>
      <c r="CY29" s="657"/>
      <c r="CZ29" s="628">
        <v>6.6</v>
      </c>
      <c r="DA29" s="654"/>
      <c r="DB29" s="654"/>
      <c r="DC29" s="658"/>
      <c r="DD29" s="632">
        <v>976008</v>
      </c>
      <c r="DE29" s="656"/>
      <c r="DF29" s="656"/>
      <c r="DG29" s="656"/>
      <c r="DH29" s="656"/>
      <c r="DI29" s="656"/>
      <c r="DJ29" s="656"/>
      <c r="DK29" s="657"/>
      <c r="DL29" s="632">
        <v>972500</v>
      </c>
      <c r="DM29" s="656"/>
      <c r="DN29" s="656"/>
      <c r="DO29" s="656"/>
      <c r="DP29" s="656"/>
      <c r="DQ29" s="656"/>
      <c r="DR29" s="656"/>
      <c r="DS29" s="656"/>
      <c r="DT29" s="656"/>
      <c r="DU29" s="656"/>
      <c r="DV29" s="657"/>
      <c r="DW29" s="628">
        <v>11</v>
      </c>
      <c r="DX29" s="654"/>
      <c r="DY29" s="654"/>
      <c r="DZ29" s="654"/>
      <c r="EA29" s="654"/>
      <c r="EB29" s="654"/>
      <c r="EC29" s="655"/>
    </row>
    <row r="30" spans="2:133" ht="11.25" customHeight="1" x14ac:dyDescent="0.15">
      <c r="B30" s="620" t="s">
        <v>292</v>
      </c>
      <c r="C30" s="621"/>
      <c r="D30" s="621"/>
      <c r="E30" s="621"/>
      <c r="F30" s="621"/>
      <c r="G30" s="621"/>
      <c r="H30" s="621"/>
      <c r="I30" s="621"/>
      <c r="J30" s="621"/>
      <c r="K30" s="621"/>
      <c r="L30" s="621"/>
      <c r="M30" s="621"/>
      <c r="N30" s="621"/>
      <c r="O30" s="621"/>
      <c r="P30" s="621"/>
      <c r="Q30" s="622"/>
      <c r="R30" s="623">
        <v>2362678</v>
      </c>
      <c r="S30" s="624"/>
      <c r="T30" s="624"/>
      <c r="U30" s="624"/>
      <c r="V30" s="624"/>
      <c r="W30" s="624"/>
      <c r="X30" s="624"/>
      <c r="Y30" s="625"/>
      <c r="Z30" s="626">
        <v>15.3</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942558</v>
      </c>
      <c r="CS30" s="624"/>
      <c r="CT30" s="624"/>
      <c r="CU30" s="624"/>
      <c r="CV30" s="624"/>
      <c r="CW30" s="624"/>
      <c r="CX30" s="624"/>
      <c r="CY30" s="625"/>
      <c r="CZ30" s="628">
        <v>6.3</v>
      </c>
      <c r="DA30" s="654"/>
      <c r="DB30" s="654"/>
      <c r="DC30" s="658"/>
      <c r="DD30" s="632">
        <v>942193</v>
      </c>
      <c r="DE30" s="624"/>
      <c r="DF30" s="624"/>
      <c r="DG30" s="624"/>
      <c r="DH30" s="624"/>
      <c r="DI30" s="624"/>
      <c r="DJ30" s="624"/>
      <c r="DK30" s="625"/>
      <c r="DL30" s="632">
        <v>938693</v>
      </c>
      <c r="DM30" s="624"/>
      <c r="DN30" s="624"/>
      <c r="DO30" s="624"/>
      <c r="DP30" s="624"/>
      <c r="DQ30" s="624"/>
      <c r="DR30" s="624"/>
      <c r="DS30" s="624"/>
      <c r="DT30" s="624"/>
      <c r="DU30" s="624"/>
      <c r="DV30" s="625"/>
      <c r="DW30" s="628">
        <v>10.6</v>
      </c>
      <c r="DX30" s="654"/>
      <c r="DY30" s="654"/>
      <c r="DZ30" s="654"/>
      <c r="EA30" s="654"/>
      <c r="EB30" s="654"/>
      <c r="EC30" s="655"/>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98.4</v>
      </c>
      <c r="BH31" s="667"/>
      <c r="BI31" s="667"/>
      <c r="BJ31" s="667"/>
      <c r="BK31" s="667"/>
      <c r="BL31" s="667"/>
      <c r="BM31" s="618">
        <v>94.7</v>
      </c>
      <c r="BN31" s="667"/>
      <c r="BO31" s="667"/>
      <c r="BP31" s="667"/>
      <c r="BQ31" s="668"/>
      <c r="BR31" s="679">
        <v>98.3</v>
      </c>
      <c r="BS31" s="667"/>
      <c r="BT31" s="667"/>
      <c r="BU31" s="667"/>
      <c r="BV31" s="667"/>
      <c r="BW31" s="667"/>
      <c r="BX31" s="618">
        <v>94.7</v>
      </c>
      <c r="BY31" s="667"/>
      <c r="BZ31" s="667"/>
      <c r="CA31" s="667"/>
      <c r="CB31" s="668"/>
      <c r="CD31" s="661"/>
      <c r="CE31" s="662"/>
      <c r="CF31" s="620" t="s">
        <v>299</v>
      </c>
      <c r="CG31" s="621"/>
      <c r="CH31" s="621"/>
      <c r="CI31" s="621"/>
      <c r="CJ31" s="621"/>
      <c r="CK31" s="621"/>
      <c r="CL31" s="621"/>
      <c r="CM31" s="621"/>
      <c r="CN31" s="621"/>
      <c r="CO31" s="621"/>
      <c r="CP31" s="621"/>
      <c r="CQ31" s="622"/>
      <c r="CR31" s="623">
        <v>33815</v>
      </c>
      <c r="CS31" s="656"/>
      <c r="CT31" s="656"/>
      <c r="CU31" s="656"/>
      <c r="CV31" s="656"/>
      <c r="CW31" s="656"/>
      <c r="CX31" s="656"/>
      <c r="CY31" s="657"/>
      <c r="CZ31" s="628">
        <v>0.2</v>
      </c>
      <c r="DA31" s="654"/>
      <c r="DB31" s="654"/>
      <c r="DC31" s="658"/>
      <c r="DD31" s="632">
        <v>33815</v>
      </c>
      <c r="DE31" s="656"/>
      <c r="DF31" s="656"/>
      <c r="DG31" s="656"/>
      <c r="DH31" s="656"/>
      <c r="DI31" s="656"/>
      <c r="DJ31" s="656"/>
      <c r="DK31" s="657"/>
      <c r="DL31" s="632">
        <v>33807</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15">
      <c r="B32" s="620" t="s">
        <v>300</v>
      </c>
      <c r="C32" s="621"/>
      <c r="D32" s="621"/>
      <c r="E32" s="621"/>
      <c r="F32" s="621"/>
      <c r="G32" s="621"/>
      <c r="H32" s="621"/>
      <c r="I32" s="621"/>
      <c r="J32" s="621"/>
      <c r="K32" s="621"/>
      <c r="L32" s="621"/>
      <c r="M32" s="621"/>
      <c r="N32" s="621"/>
      <c r="O32" s="621"/>
      <c r="P32" s="621"/>
      <c r="Q32" s="622"/>
      <c r="R32" s="623">
        <v>1023100</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98.8</v>
      </c>
      <c r="BH32" s="656"/>
      <c r="BI32" s="656"/>
      <c r="BJ32" s="656"/>
      <c r="BK32" s="656"/>
      <c r="BL32" s="656"/>
      <c r="BM32" s="629">
        <v>96.1</v>
      </c>
      <c r="BN32" s="656"/>
      <c r="BO32" s="656"/>
      <c r="BP32" s="656"/>
      <c r="BQ32" s="678"/>
      <c r="BR32" s="680">
        <v>98.6</v>
      </c>
      <c r="BS32" s="656"/>
      <c r="BT32" s="656"/>
      <c r="BU32" s="656"/>
      <c r="BV32" s="656"/>
      <c r="BW32" s="656"/>
      <c r="BX32" s="629">
        <v>95.8</v>
      </c>
      <c r="BY32" s="656"/>
      <c r="BZ32" s="656"/>
      <c r="CA32" s="656"/>
      <c r="CB32" s="678"/>
      <c r="CD32" s="663"/>
      <c r="CE32" s="664"/>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304</v>
      </c>
      <c r="C33" s="621"/>
      <c r="D33" s="621"/>
      <c r="E33" s="621"/>
      <c r="F33" s="621"/>
      <c r="G33" s="621"/>
      <c r="H33" s="621"/>
      <c r="I33" s="621"/>
      <c r="J33" s="621"/>
      <c r="K33" s="621"/>
      <c r="L33" s="621"/>
      <c r="M33" s="621"/>
      <c r="N33" s="621"/>
      <c r="O33" s="621"/>
      <c r="P33" s="621"/>
      <c r="Q33" s="622"/>
      <c r="R33" s="623">
        <v>1946</v>
      </c>
      <c r="S33" s="624"/>
      <c r="T33" s="624"/>
      <c r="U33" s="624"/>
      <c r="V33" s="624"/>
      <c r="W33" s="624"/>
      <c r="X33" s="624"/>
      <c r="Y33" s="625"/>
      <c r="Z33" s="626">
        <v>0</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97.7</v>
      </c>
      <c r="BH33" s="682"/>
      <c r="BI33" s="682"/>
      <c r="BJ33" s="682"/>
      <c r="BK33" s="682"/>
      <c r="BL33" s="682"/>
      <c r="BM33" s="683">
        <v>92.8</v>
      </c>
      <c r="BN33" s="682"/>
      <c r="BO33" s="682"/>
      <c r="BP33" s="682"/>
      <c r="BQ33" s="684"/>
      <c r="BR33" s="681">
        <v>97.9</v>
      </c>
      <c r="BS33" s="682"/>
      <c r="BT33" s="682"/>
      <c r="BU33" s="682"/>
      <c r="BV33" s="682"/>
      <c r="BW33" s="682"/>
      <c r="BX33" s="683">
        <v>93.1</v>
      </c>
      <c r="BY33" s="682"/>
      <c r="BZ33" s="682"/>
      <c r="CA33" s="682"/>
      <c r="CB33" s="684"/>
      <c r="CD33" s="620" t="s">
        <v>306</v>
      </c>
      <c r="CE33" s="621"/>
      <c r="CF33" s="621"/>
      <c r="CG33" s="621"/>
      <c r="CH33" s="621"/>
      <c r="CI33" s="621"/>
      <c r="CJ33" s="621"/>
      <c r="CK33" s="621"/>
      <c r="CL33" s="621"/>
      <c r="CM33" s="621"/>
      <c r="CN33" s="621"/>
      <c r="CO33" s="621"/>
      <c r="CP33" s="621"/>
      <c r="CQ33" s="622"/>
      <c r="CR33" s="623">
        <v>5889655</v>
      </c>
      <c r="CS33" s="656"/>
      <c r="CT33" s="656"/>
      <c r="CU33" s="656"/>
      <c r="CV33" s="656"/>
      <c r="CW33" s="656"/>
      <c r="CX33" s="656"/>
      <c r="CY33" s="657"/>
      <c r="CZ33" s="628">
        <v>39.6</v>
      </c>
      <c r="DA33" s="654"/>
      <c r="DB33" s="654"/>
      <c r="DC33" s="658"/>
      <c r="DD33" s="632">
        <v>5159531</v>
      </c>
      <c r="DE33" s="656"/>
      <c r="DF33" s="656"/>
      <c r="DG33" s="656"/>
      <c r="DH33" s="656"/>
      <c r="DI33" s="656"/>
      <c r="DJ33" s="656"/>
      <c r="DK33" s="657"/>
      <c r="DL33" s="632">
        <v>4309368</v>
      </c>
      <c r="DM33" s="656"/>
      <c r="DN33" s="656"/>
      <c r="DO33" s="656"/>
      <c r="DP33" s="656"/>
      <c r="DQ33" s="656"/>
      <c r="DR33" s="656"/>
      <c r="DS33" s="656"/>
      <c r="DT33" s="656"/>
      <c r="DU33" s="656"/>
      <c r="DV33" s="657"/>
      <c r="DW33" s="628">
        <v>48.6</v>
      </c>
      <c r="DX33" s="654"/>
      <c r="DY33" s="654"/>
      <c r="DZ33" s="654"/>
      <c r="EA33" s="654"/>
      <c r="EB33" s="654"/>
      <c r="EC33" s="655"/>
    </row>
    <row r="34" spans="2:133" ht="11.25" customHeight="1" x14ac:dyDescent="0.15">
      <c r="B34" s="620" t="s">
        <v>307</v>
      </c>
      <c r="C34" s="621"/>
      <c r="D34" s="621"/>
      <c r="E34" s="621"/>
      <c r="F34" s="621"/>
      <c r="G34" s="621"/>
      <c r="H34" s="621"/>
      <c r="I34" s="621"/>
      <c r="J34" s="621"/>
      <c r="K34" s="621"/>
      <c r="L34" s="621"/>
      <c r="M34" s="621"/>
      <c r="N34" s="621"/>
      <c r="O34" s="621"/>
      <c r="P34" s="621"/>
      <c r="Q34" s="622"/>
      <c r="R34" s="623">
        <v>76613</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2456639</v>
      </c>
      <c r="CS34" s="624"/>
      <c r="CT34" s="624"/>
      <c r="CU34" s="624"/>
      <c r="CV34" s="624"/>
      <c r="CW34" s="624"/>
      <c r="CX34" s="624"/>
      <c r="CY34" s="625"/>
      <c r="CZ34" s="628">
        <v>16.5</v>
      </c>
      <c r="DA34" s="654"/>
      <c r="DB34" s="654"/>
      <c r="DC34" s="658"/>
      <c r="DD34" s="632">
        <v>2116202</v>
      </c>
      <c r="DE34" s="624"/>
      <c r="DF34" s="624"/>
      <c r="DG34" s="624"/>
      <c r="DH34" s="624"/>
      <c r="DI34" s="624"/>
      <c r="DJ34" s="624"/>
      <c r="DK34" s="625"/>
      <c r="DL34" s="632">
        <v>1912274</v>
      </c>
      <c r="DM34" s="624"/>
      <c r="DN34" s="624"/>
      <c r="DO34" s="624"/>
      <c r="DP34" s="624"/>
      <c r="DQ34" s="624"/>
      <c r="DR34" s="624"/>
      <c r="DS34" s="624"/>
      <c r="DT34" s="624"/>
      <c r="DU34" s="624"/>
      <c r="DV34" s="625"/>
      <c r="DW34" s="628">
        <v>21.6</v>
      </c>
      <c r="DX34" s="654"/>
      <c r="DY34" s="654"/>
      <c r="DZ34" s="654"/>
      <c r="EA34" s="654"/>
      <c r="EB34" s="654"/>
      <c r="EC34" s="655"/>
    </row>
    <row r="35" spans="2:133" ht="11.25" customHeight="1" x14ac:dyDescent="0.15">
      <c r="B35" s="620" t="s">
        <v>309</v>
      </c>
      <c r="C35" s="621"/>
      <c r="D35" s="621"/>
      <c r="E35" s="621"/>
      <c r="F35" s="621"/>
      <c r="G35" s="621"/>
      <c r="H35" s="621"/>
      <c r="I35" s="621"/>
      <c r="J35" s="621"/>
      <c r="K35" s="621"/>
      <c r="L35" s="621"/>
      <c r="M35" s="621"/>
      <c r="N35" s="621"/>
      <c r="O35" s="621"/>
      <c r="P35" s="621"/>
      <c r="Q35" s="622"/>
      <c r="R35" s="623">
        <v>866523</v>
      </c>
      <c r="S35" s="624"/>
      <c r="T35" s="624"/>
      <c r="U35" s="624"/>
      <c r="V35" s="624"/>
      <c r="W35" s="624"/>
      <c r="X35" s="624"/>
      <c r="Y35" s="625"/>
      <c r="Z35" s="626">
        <v>5.6</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81394</v>
      </c>
      <c r="CS35" s="656"/>
      <c r="CT35" s="656"/>
      <c r="CU35" s="656"/>
      <c r="CV35" s="656"/>
      <c r="CW35" s="656"/>
      <c r="CX35" s="656"/>
      <c r="CY35" s="657"/>
      <c r="CZ35" s="628">
        <v>0.5</v>
      </c>
      <c r="DA35" s="654"/>
      <c r="DB35" s="654"/>
      <c r="DC35" s="658"/>
      <c r="DD35" s="632">
        <v>74813</v>
      </c>
      <c r="DE35" s="656"/>
      <c r="DF35" s="656"/>
      <c r="DG35" s="656"/>
      <c r="DH35" s="656"/>
      <c r="DI35" s="656"/>
      <c r="DJ35" s="656"/>
      <c r="DK35" s="657"/>
      <c r="DL35" s="632">
        <v>70397</v>
      </c>
      <c r="DM35" s="656"/>
      <c r="DN35" s="656"/>
      <c r="DO35" s="656"/>
      <c r="DP35" s="656"/>
      <c r="DQ35" s="656"/>
      <c r="DR35" s="656"/>
      <c r="DS35" s="656"/>
      <c r="DT35" s="656"/>
      <c r="DU35" s="656"/>
      <c r="DV35" s="657"/>
      <c r="DW35" s="628">
        <v>0.8</v>
      </c>
      <c r="DX35" s="654"/>
      <c r="DY35" s="654"/>
      <c r="DZ35" s="654"/>
      <c r="EA35" s="654"/>
      <c r="EB35" s="654"/>
      <c r="EC35" s="655"/>
    </row>
    <row r="36" spans="2:133" ht="11.25" customHeight="1" x14ac:dyDescent="0.15">
      <c r="B36" s="620" t="s">
        <v>313</v>
      </c>
      <c r="C36" s="621"/>
      <c r="D36" s="621"/>
      <c r="E36" s="621"/>
      <c r="F36" s="621"/>
      <c r="G36" s="621"/>
      <c r="H36" s="621"/>
      <c r="I36" s="621"/>
      <c r="J36" s="621"/>
      <c r="K36" s="621"/>
      <c r="L36" s="621"/>
      <c r="M36" s="621"/>
      <c r="N36" s="621"/>
      <c r="O36" s="621"/>
      <c r="P36" s="621"/>
      <c r="Q36" s="622"/>
      <c r="R36" s="623">
        <v>554008</v>
      </c>
      <c r="S36" s="624"/>
      <c r="T36" s="624"/>
      <c r="U36" s="624"/>
      <c r="V36" s="624"/>
      <c r="W36" s="624"/>
      <c r="X36" s="624"/>
      <c r="Y36" s="625"/>
      <c r="Z36" s="626">
        <v>3.6</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1657228</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33316</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1599427</v>
      </c>
      <c r="CS36" s="624"/>
      <c r="CT36" s="624"/>
      <c r="CU36" s="624"/>
      <c r="CV36" s="624"/>
      <c r="CW36" s="624"/>
      <c r="CX36" s="624"/>
      <c r="CY36" s="625"/>
      <c r="CZ36" s="628">
        <v>10.8</v>
      </c>
      <c r="DA36" s="654"/>
      <c r="DB36" s="654"/>
      <c r="DC36" s="658"/>
      <c r="DD36" s="632">
        <v>1489982</v>
      </c>
      <c r="DE36" s="624"/>
      <c r="DF36" s="624"/>
      <c r="DG36" s="624"/>
      <c r="DH36" s="624"/>
      <c r="DI36" s="624"/>
      <c r="DJ36" s="624"/>
      <c r="DK36" s="625"/>
      <c r="DL36" s="632">
        <v>1324048</v>
      </c>
      <c r="DM36" s="624"/>
      <c r="DN36" s="624"/>
      <c r="DO36" s="624"/>
      <c r="DP36" s="624"/>
      <c r="DQ36" s="624"/>
      <c r="DR36" s="624"/>
      <c r="DS36" s="624"/>
      <c r="DT36" s="624"/>
      <c r="DU36" s="624"/>
      <c r="DV36" s="625"/>
      <c r="DW36" s="628">
        <v>14.9</v>
      </c>
      <c r="DX36" s="654"/>
      <c r="DY36" s="654"/>
      <c r="DZ36" s="654"/>
      <c r="EA36" s="654"/>
      <c r="EB36" s="654"/>
      <c r="EC36" s="655"/>
    </row>
    <row r="37" spans="2:133" ht="11.25" customHeight="1" x14ac:dyDescent="0.15">
      <c r="B37" s="620" t="s">
        <v>317</v>
      </c>
      <c r="C37" s="621"/>
      <c r="D37" s="621"/>
      <c r="E37" s="621"/>
      <c r="F37" s="621"/>
      <c r="G37" s="621"/>
      <c r="H37" s="621"/>
      <c r="I37" s="621"/>
      <c r="J37" s="621"/>
      <c r="K37" s="621"/>
      <c r="L37" s="621"/>
      <c r="M37" s="621"/>
      <c r="N37" s="621"/>
      <c r="O37" s="621"/>
      <c r="P37" s="621"/>
      <c r="Q37" s="622"/>
      <c r="R37" s="623">
        <v>225547</v>
      </c>
      <c r="S37" s="624"/>
      <c r="T37" s="624"/>
      <c r="U37" s="624"/>
      <c r="V37" s="624"/>
      <c r="W37" s="624"/>
      <c r="X37" s="624"/>
      <c r="Y37" s="625"/>
      <c r="Z37" s="626">
        <v>1.5</v>
      </c>
      <c r="AA37" s="626"/>
      <c r="AB37" s="626"/>
      <c r="AC37" s="626"/>
      <c r="AD37" s="627">
        <v>322</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362241</v>
      </c>
      <c r="BA37" s="624"/>
      <c r="BB37" s="624"/>
      <c r="BC37" s="624"/>
      <c r="BD37" s="656"/>
      <c r="BE37" s="656"/>
      <c r="BF37" s="678"/>
      <c r="BG37" s="620" t="s">
        <v>319</v>
      </c>
      <c r="BH37" s="621"/>
      <c r="BI37" s="621"/>
      <c r="BJ37" s="621"/>
      <c r="BK37" s="621"/>
      <c r="BL37" s="621"/>
      <c r="BM37" s="621"/>
      <c r="BN37" s="621"/>
      <c r="BO37" s="621"/>
      <c r="BP37" s="621"/>
      <c r="BQ37" s="621"/>
      <c r="BR37" s="621"/>
      <c r="BS37" s="621"/>
      <c r="BT37" s="621"/>
      <c r="BU37" s="622"/>
      <c r="BV37" s="623">
        <v>21354</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661223</v>
      </c>
      <c r="CS37" s="656"/>
      <c r="CT37" s="656"/>
      <c r="CU37" s="656"/>
      <c r="CV37" s="656"/>
      <c r="CW37" s="656"/>
      <c r="CX37" s="656"/>
      <c r="CY37" s="657"/>
      <c r="CZ37" s="628">
        <v>4.5</v>
      </c>
      <c r="DA37" s="654"/>
      <c r="DB37" s="654"/>
      <c r="DC37" s="658"/>
      <c r="DD37" s="632">
        <v>661070</v>
      </c>
      <c r="DE37" s="656"/>
      <c r="DF37" s="656"/>
      <c r="DG37" s="656"/>
      <c r="DH37" s="656"/>
      <c r="DI37" s="656"/>
      <c r="DJ37" s="656"/>
      <c r="DK37" s="657"/>
      <c r="DL37" s="632">
        <v>661070</v>
      </c>
      <c r="DM37" s="656"/>
      <c r="DN37" s="656"/>
      <c r="DO37" s="656"/>
      <c r="DP37" s="656"/>
      <c r="DQ37" s="656"/>
      <c r="DR37" s="656"/>
      <c r="DS37" s="656"/>
      <c r="DT37" s="656"/>
      <c r="DU37" s="656"/>
      <c r="DV37" s="657"/>
      <c r="DW37" s="628">
        <v>7.5</v>
      </c>
      <c r="DX37" s="654"/>
      <c r="DY37" s="654"/>
      <c r="DZ37" s="654"/>
      <c r="EA37" s="654"/>
      <c r="EB37" s="654"/>
      <c r="EC37" s="655"/>
    </row>
    <row r="38" spans="2:133" ht="11.25" customHeight="1" x14ac:dyDescent="0.15">
      <c r="B38" s="620" t="s">
        <v>321</v>
      </c>
      <c r="C38" s="621"/>
      <c r="D38" s="621"/>
      <c r="E38" s="621"/>
      <c r="F38" s="621"/>
      <c r="G38" s="621"/>
      <c r="H38" s="621"/>
      <c r="I38" s="621"/>
      <c r="J38" s="621"/>
      <c r="K38" s="621"/>
      <c r="L38" s="621"/>
      <c r="M38" s="621"/>
      <c r="N38" s="621"/>
      <c r="O38" s="621"/>
      <c r="P38" s="621"/>
      <c r="Q38" s="622"/>
      <c r="R38" s="623">
        <v>859100</v>
      </c>
      <c r="S38" s="624"/>
      <c r="T38" s="624"/>
      <c r="U38" s="624"/>
      <c r="V38" s="624"/>
      <c r="W38" s="624"/>
      <c r="X38" s="624"/>
      <c r="Y38" s="625"/>
      <c r="Z38" s="626">
        <v>5.6</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t="s">
        <v>122</v>
      </c>
      <c r="BA38" s="624"/>
      <c r="BB38" s="624"/>
      <c r="BC38" s="624"/>
      <c r="BD38" s="656"/>
      <c r="BE38" s="656"/>
      <c r="BF38" s="678"/>
      <c r="BG38" s="620" t="s">
        <v>323</v>
      </c>
      <c r="BH38" s="621"/>
      <c r="BI38" s="621"/>
      <c r="BJ38" s="621"/>
      <c r="BK38" s="621"/>
      <c r="BL38" s="621"/>
      <c r="BM38" s="621"/>
      <c r="BN38" s="621"/>
      <c r="BO38" s="621"/>
      <c r="BP38" s="621"/>
      <c r="BQ38" s="621"/>
      <c r="BR38" s="621"/>
      <c r="BS38" s="621"/>
      <c r="BT38" s="621"/>
      <c r="BU38" s="622"/>
      <c r="BV38" s="623">
        <v>4908</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1294987</v>
      </c>
      <c r="CS38" s="624"/>
      <c r="CT38" s="624"/>
      <c r="CU38" s="624"/>
      <c r="CV38" s="624"/>
      <c r="CW38" s="624"/>
      <c r="CX38" s="624"/>
      <c r="CY38" s="625"/>
      <c r="CZ38" s="628">
        <v>8.6999999999999993</v>
      </c>
      <c r="DA38" s="654"/>
      <c r="DB38" s="654"/>
      <c r="DC38" s="658"/>
      <c r="DD38" s="632">
        <v>1021962</v>
      </c>
      <c r="DE38" s="624"/>
      <c r="DF38" s="624"/>
      <c r="DG38" s="624"/>
      <c r="DH38" s="624"/>
      <c r="DI38" s="624"/>
      <c r="DJ38" s="624"/>
      <c r="DK38" s="625"/>
      <c r="DL38" s="632">
        <v>1002649</v>
      </c>
      <c r="DM38" s="624"/>
      <c r="DN38" s="624"/>
      <c r="DO38" s="624"/>
      <c r="DP38" s="624"/>
      <c r="DQ38" s="624"/>
      <c r="DR38" s="624"/>
      <c r="DS38" s="624"/>
      <c r="DT38" s="624"/>
      <c r="DU38" s="624"/>
      <c r="DV38" s="625"/>
      <c r="DW38" s="628">
        <v>11.3</v>
      </c>
      <c r="DX38" s="654"/>
      <c r="DY38" s="654"/>
      <c r="DZ38" s="654"/>
      <c r="EA38" s="654"/>
      <c r="EB38" s="654"/>
      <c r="EC38" s="655"/>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56"/>
      <c r="BE39" s="656"/>
      <c r="BF39" s="678"/>
      <c r="BG39" s="620" t="s">
        <v>327</v>
      </c>
      <c r="BH39" s="621"/>
      <c r="BI39" s="621"/>
      <c r="BJ39" s="621"/>
      <c r="BK39" s="621"/>
      <c r="BL39" s="621"/>
      <c r="BM39" s="621"/>
      <c r="BN39" s="621"/>
      <c r="BO39" s="621"/>
      <c r="BP39" s="621"/>
      <c r="BQ39" s="621"/>
      <c r="BR39" s="621"/>
      <c r="BS39" s="621"/>
      <c r="BT39" s="621"/>
      <c r="BU39" s="622"/>
      <c r="BV39" s="623">
        <v>7192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457208</v>
      </c>
      <c r="CS39" s="656"/>
      <c r="CT39" s="656"/>
      <c r="CU39" s="656"/>
      <c r="CV39" s="656"/>
      <c r="CW39" s="656"/>
      <c r="CX39" s="656"/>
      <c r="CY39" s="657"/>
      <c r="CZ39" s="628">
        <v>3.1</v>
      </c>
      <c r="DA39" s="654"/>
      <c r="DB39" s="654"/>
      <c r="DC39" s="658"/>
      <c r="DD39" s="632">
        <v>456572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329</v>
      </c>
      <c r="C40" s="621"/>
      <c r="D40" s="621"/>
      <c r="E40" s="621"/>
      <c r="F40" s="621"/>
      <c r="G40" s="621"/>
      <c r="H40" s="621"/>
      <c r="I40" s="621"/>
      <c r="J40" s="621"/>
      <c r="K40" s="621"/>
      <c r="L40" s="621"/>
      <c r="M40" s="621"/>
      <c r="N40" s="621"/>
      <c r="O40" s="621"/>
      <c r="P40" s="621"/>
      <c r="Q40" s="622"/>
      <c r="R40" s="623">
        <v>47000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6"/>
      <c r="BE40" s="656"/>
      <c r="BF40" s="678"/>
      <c r="BG40" s="671" t="s">
        <v>331</v>
      </c>
      <c r="BH40" s="672"/>
      <c r="BI40" s="672"/>
      <c r="BJ40" s="672"/>
      <c r="BK40" s="672"/>
      <c r="BL40" s="211"/>
      <c r="BM40" s="621" t="s">
        <v>332</v>
      </c>
      <c r="BN40" s="621"/>
      <c r="BO40" s="621"/>
      <c r="BP40" s="621"/>
      <c r="BQ40" s="621"/>
      <c r="BR40" s="621"/>
      <c r="BS40" s="621"/>
      <c r="BT40" s="621"/>
      <c r="BU40" s="622"/>
      <c r="BV40" s="623">
        <v>106</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334</v>
      </c>
      <c r="C41" s="645"/>
      <c r="D41" s="645"/>
      <c r="E41" s="645"/>
      <c r="F41" s="645"/>
      <c r="G41" s="645"/>
      <c r="H41" s="645"/>
      <c r="I41" s="645"/>
      <c r="J41" s="645"/>
      <c r="K41" s="645"/>
      <c r="L41" s="645"/>
      <c r="M41" s="645"/>
      <c r="N41" s="645"/>
      <c r="O41" s="645"/>
      <c r="P41" s="645"/>
      <c r="Q41" s="646"/>
      <c r="R41" s="695">
        <v>15478363</v>
      </c>
      <c r="S41" s="696"/>
      <c r="T41" s="696"/>
      <c r="U41" s="696"/>
      <c r="V41" s="696"/>
      <c r="W41" s="696"/>
      <c r="X41" s="696"/>
      <c r="Y41" s="700"/>
      <c r="Z41" s="701">
        <v>100</v>
      </c>
      <c r="AA41" s="701"/>
      <c r="AB41" s="701"/>
      <c r="AC41" s="701"/>
      <c r="AD41" s="702">
        <v>8812857</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257096</v>
      </c>
      <c r="BA41" s="624"/>
      <c r="BB41" s="624"/>
      <c r="BC41" s="624"/>
      <c r="BD41" s="656"/>
      <c r="BE41" s="656"/>
      <c r="BF41" s="678"/>
      <c r="BG41" s="671"/>
      <c r="BH41" s="672"/>
      <c r="BI41" s="672"/>
      <c r="BJ41" s="672"/>
      <c r="BK41" s="672"/>
      <c r="BL41" s="211"/>
      <c r="BM41" s="621" t="s">
        <v>336</v>
      </c>
      <c r="BN41" s="621"/>
      <c r="BO41" s="621"/>
      <c r="BP41" s="621"/>
      <c r="BQ41" s="621"/>
      <c r="BR41" s="621"/>
      <c r="BS41" s="621"/>
      <c r="BT41" s="621"/>
      <c r="BU41" s="622"/>
      <c r="BV41" s="623">
        <v>1</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1037891</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368</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2147225</v>
      </c>
      <c r="CS42" s="656"/>
      <c r="CT42" s="656"/>
      <c r="CU42" s="656"/>
      <c r="CV42" s="656"/>
      <c r="CW42" s="656"/>
      <c r="CX42" s="656"/>
      <c r="CY42" s="657"/>
      <c r="CZ42" s="628">
        <v>14.5</v>
      </c>
      <c r="DA42" s="654"/>
      <c r="DB42" s="654"/>
      <c r="DC42" s="658"/>
      <c r="DD42" s="632">
        <v>803342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34962</v>
      </c>
      <c r="CS43" s="656"/>
      <c r="CT43" s="656"/>
      <c r="CU43" s="656"/>
      <c r="CV43" s="656"/>
      <c r="CW43" s="656"/>
      <c r="CX43" s="656"/>
      <c r="CY43" s="657"/>
      <c r="CZ43" s="628">
        <v>0.2</v>
      </c>
      <c r="DA43" s="654"/>
      <c r="DB43" s="654"/>
      <c r="DC43" s="658"/>
      <c r="DD43" s="632">
        <v>34962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2105709</v>
      </c>
      <c r="CS44" s="624"/>
      <c r="CT44" s="624"/>
      <c r="CU44" s="624"/>
      <c r="CV44" s="624"/>
      <c r="CW44" s="624"/>
      <c r="CX44" s="624"/>
      <c r="CY44" s="625"/>
      <c r="CZ44" s="628">
        <v>14.2</v>
      </c>
      <c r="DA44" s="629"/>
      <c r="DB44" s="629"/>
      <c r="DC44" s="635"/>
      <c r="DD44" s="632">
        <v>791480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597069</v>
      </c>
      <c r="CS45" s="656"/>
      <c r="CT45" s="656"/>
      <c r="CU45" s="656"/>
      <c r="CV45" s="656"/>
      <c r="CW45" s="656"/>
      <c r="CX45" s="656"/>
      <c r="CY45" s="657"/>
      <c r="CZ45" s="628">
        <v>4</v>
      </c>
      <c r="DA45" s="654"/>
      <c r="DB45" s="654"/>
      <c r="DC45" s="658"/>
      <c r="DD45" s="632">
        <v>91821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347</v>
      </c>
      <c r="CG46" s="621"/>
      <c r="CH46" s="621"/>
      <c r="CI46" s="621"/>
      <c r="CJ46" s="621"/>
      <c r="CK46" s="621"/>
      <c r="CL46" s="621"/>
      <c r="CM46" s="621"/>
      <c r="CN46" s="621"/>
      <c r="CO46" s="621"/>
      <c r="CP46" s="621"/>
      <c r="CQ46" s="622"/>
      <c r="CR46" s="623">
        <v>1456400</v>
      </c>
      <c r="CS46" s="624"/>
      <c r="CT46" s="624"/>
      <c r="CU46" s="624"/>
      <c r="CV46" s="624"/>
      <c r="CW46" s="624"/>
      <c r="CX46" s="624"/>
      <c r="CY46" s="625"/>
      <c r="CZ46" s="628">
        <v>9.8000000000000007</v>
      </c>
      <c r="DA46" s="629"/>
      <c r="DB46" s="629"/>
      <c r="DC46" s="635"/>
      <c r="DD46" s="632">
        <v>686919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348</v>
      </c>
      <c r="CG47" s="621"/>
      <c r="CH47" s="621"/>
      <c r="CI47" s="621"/>
      <c r="CJ47" s="621"/>
      <c r="CK47" s="621"/>
      <c r="CL47" s="621"/>
      <c r="CM47" s="621"/>
      <c r="CN47" s="621"/>
      <c r="CO47" s="621"/>
      <c r="CP47" s="621"/>
      <c r="CQ47" s="622"/>
      <c r="CR47" s="623">
        <v>41516</v>
      </c>
      <c r="CS47" s="656"/>
      <c r="CT47" s="656"/>
      <c r="CU47" s="656"/>
      <c r="CV47" s="656"/>
      <c r="CW47" s="656"/>
      <c r="CX47" s="656"/>
      <c r="CY47" s="657"/>
      <c r="CZ47" s="628">
        <v>0.3</v>
      </c>
      <c r="DA47" s="654"/>
      <c r="DB47" s="654"/>
      <c r="DC47" s="658"/>
      <c r="DD47" s="632">
        <v>11862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14856036</v>
      </c>
      <c r="CS49" s="682"/>
      <c r="CT49" s="682"/>
      <c r="CU49" s="682"/>
      <c r="CV49" s="682"/>
      <c r="CW49" s="682"/>
      <c r="CX49" s="682"/>
      <c r="CY49" s="711"/>
      <c r="CZ49" s="703">
        <v>100</v>
      </c>
      <c r="DA49" s="712"/>
      <c r="DB49" s="712"/>
      <c r="DC49" s="713"/>
      <c r="DD49" s="714">
        <v>10398208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8c13p+ZIrZl3KLEWobF5c7jkAp/4c+YmeMcEKvbwZ98kmiC4Y7EGJzpku+04VXude3WNRzLuSpIQruRABCdYg==" saltValue="qPrFvPBcUG8GhPod7/dZ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15478</v>
      </c>
      <c r="R7" s="753"/>
      <c r="S7" s="753"/>
      <c r="T7" s="753"/>
      <c r="U7" s="753"/>
      <c r="V7" s="753">
        <v>14856</v>
      </c>
      <c r="W7" s="753"/>
      <c r="X7" s="753"/>
      <c r="Y7" s="753"/>
      <c r="Z7" s="753"/>
      <c r="AA7" s="753">
        <v>622</v>
      </c>
      <c r="AB7" s="753"/>
      <c r="AC7" s="753"/>
      <c r="AD7" s="753"/>
      <c r="AE7" s="754"/>
      <c r="AF7" s="755">
        <v>613</v>
      </c>
      <c r="AG7" s="756"/>
      <c r="AH7" s="756"/>
      <c r="AI7" s="756"/>
      <c r="AJ7" s="757"/>
      <c r="AK7" s="758">
        <v>867</v>
      </c>
      <c r="AL7" s="759"/>
      <c r="AM7" s="759"/>
      <c r="AN7" s="759"/>
      <c r="AO7" s="759"/>
      <c r="AP7" s="759">
        <v>9723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18</v>
      </c>
      <c r="CI7" s="744"/>
      <c r="CJ7" s="744"/>
      <c r="CK7" s="744"/>
      <c r="CL7" s="745"/>
      <c r="CM7" s="743">
        <v>420</v>
      </c>
      <c r="CN7" s="744"/>
      <c r="CO7" s="744"/>
      <c r="CP7" s="744"/>
      <c r="CQ7" s="745"/>
      <c r="CR7" s="743">
        <v>13</v>
      </c>
      <c r="CS7" s="744"/>
      <c r="CT7" s="744"/>
      <c r="CU7" s="744"/>
      <c r="CV7" s="745"/>
      <c r="CW7" s="743" t="s">
        <v>488</v>
      </c>
      <c r="CX7" s="744"/>
      <c r="CY7" s="744"/>
      <c r="CZ7" s="744"/>
      <c r="DA7" s="745"/>
      <c r="DB7" s="743" t="s">
        <v>488</v>
      </c>
      <c r="DC7" s="744"/>
      <c r="DD7" s="744"/>
      <c r="DE7" s="744"/>
      <c r="DF7" s="745"/>
      <c r="DG7" s="743" t="s">
        <v>488</v>
      </c>
      <c r="DH7" s="744"/>
      <c r="DI7" s="744"/>
      <c r="DJ7" s="744"/>
      <c r="DK7" s="745"/>
      <c r="DL7" s="743" t="s">
        <v>488</v>
      </c>
      <c r="DM7" s="744"/>
      <c r="DN7" s="744"/>
      <c r="DO7" s="744"/>
      <c r="DP7" s="745"/>
      <c r="DQ7" s="743" t="s">
        <v>488</v>
      </c>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t="s">
        <v>122</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15478</v>
      </c>
      <c r="R23" s="793"/>
      <c r="S23" s="793"/>
      <c r="T23" s="793"/>
      <c r="U23" s="793"/>
      <c r="V23" s="793">
        <v>14856</v>
      </c>
      <c r="W23" s="793"/>
      <c r="X23" s="793"/>
      <c r="Y23" s="793"/>
      <c r="Z23" s="793"/>
      <c r="AA23" s="793">
        <v>622</v>
      </c>
      <c r="AB23" s="793"/>
      <c r="AC23" s="793"/>
      <c r="AD23" s="793"/>
      <c r="AE23" s="794"/>
      <c r="AF23" s="795">
        <v>613</v>
      </c>
      <c r="AG23" s="793"/>
      <c r="AH23" s="793"/>
      <c r="AI23" s="793"/>
      <c r="AJ23" s="796"/>
      <c r="AK23" s="797"/>
      <c r="AL23" s="798"/>
      <c r="AM23" s="798"/>
      <c r="AN23" s="798"/>
      <c r="AO23" s="798"/>
      <c r="AP23" s="793">
        <v>9723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3826</v>
      </c>
      <c r="R28" s="823"/>
      <c r="S28" s="823"/>
      <c r="T28" s="823"/>
      <c r="U28" s="823"/>
      <c r="V28" s="823">
        <v>3793</v>
      </c>
      <c r="W28" s="823"/>
      <c r="X28" s="823"/>
      <c r="Y28" s="823"/>
      <c r="Z28" s="823"/>
      <c r="AA28" s="823">
        <v>33</v>
      </c>
      <c r="AB28" s="823"/>
      <c r="AC28" s="823"/>
      <c r="AD28" s="823"/>
      <c r="AE28" s="824"/>
      <c r="AF28" s="825">
        <v>33</v>
      </c>
      <c r="AG28" s="823"/>
      <c r="AH28" s="823"/>
      <c r="AI28" s="823"/>
      <c r="AJ28" s="826"/>
      <c r="AK28" s="827">
        <v>323</v>
      </c>
      <c r="AL28" s="828"/>
      <c r="AM28" s="828"/>
      <c r="AN28" s="828"/>
      <c r="AO28" s="828"/>
      <c r="AP28" s="828" t="s">
        <v>488</v>
      </c>
      <c r="AQ28" s="828"/>
      <c r="AR28" s="828"/>
      <c r="AS28" s="828"/>
      <c r="AT28" s="828"/>
      <c r="AU28" s="828" t="s">
        <v>488</v>
      </c>
      <c r="AV28" s="828"/>
      <c r="AW28" s="828"/>
      <c r="AX28" s="828"/>
      <c r="AY28" s="828"/>
      <c r="AZ28" s="829" t="s">
        <v>488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3423</v>
      </c>
      <c r="R29" s="784"/>
      <c r="S29" s="784"/>
      <c r="T29" s="784"/>
      <c r="U29" s="784"/>
      <c r="V29" s="784">
        <v>3329</v>
      </c>
      <c r="W29" s="784"/>
      <c r="X29" s="784"/>
      <c r="Y29" s="784"/>
      <c r="Z29" s="784"/>
      <c r="AA29" s="784">
        <v>94</v>
      </c>
      <c r="AB29" s="784"/>
      <c r="AC29" s="784"/>
      <c r="AD29" s="784"/>
      <c r="AE29" s="785"/>
      <c r="AF29" s="786">
        <v>94</v>
      </c>
      <c r="AG29" s="787"/>
      <c r="AH29" s="787"/>
      <c r="AI29" s="787"/>
      <c r="AJ29" s="788"/>
      <c r="AK29" s="834">
        <v>579</v>
      </c>
      <c r="AL29" s="830"/>
      <c r="AM29" s="830"/>
      <c r="AN29" s="830"/>
      <c r="AO29" s="830"/>
      <c r="AP29" s="830" t="s">
        <v>488</v>
      </c>
      <c r="AQ29" s="830"/>
      <c r="AR29" s="830"/>
      <c r="AS29" s="830"/>
      <c r="AT29" s="830"/>
      <c r="AU29" s="830" t="s">
        <v>488</v>
      </c>
      <c r="AV29" s="830"/>
      <c r="AW29" s="830"/>
      <c r="AX29" s="830"/>
      <c r="AY29" s="830"/>
      <c r="AZ29" s="831" t="s">
        <v>488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671</v>
      </c>
      <c r="R30" s="784"/>
      <c r="S30" s="784"/>
      <c r="T30" s="784"/>
      <c r="U30" s="784"/>
      <c r="V30" s="784">
        <v>669</v>
      </c>
      <c r="W30" s="784"/>
      <c r="X30" s="784"/>
      <c r="Y30" s="784"/>
      <c r="Z30" s="784"/>
      <c r="AA30" s="784">
        <v>2</v>
      </c>
      <c r="AB30" s="784"/>
      <c r="AC30" s="784"/>
      <c r="AD30" s="784"/>
      <c r="AE30" s="785"/>
      <c r="AF30" s="786">
        <v>2</v>
      </c>
      <c r="AG30" s="787"/>
      <c r="AH30" s="787"/>
      <c r="AI30" s="787"/>
      <c r="AJ30" s="788"/>
      <c r="AK30" s="834" t="s">
        <v>488</v>
      </c>
      <c r="AL30" s="830"/>
      <c r="AM30" s="830"/>
      <c r="AN30" s="830"/>
      <c r="AO30" s="830"/>
      <c r="AP30" s="830" t="s">
        <v>488</v>
      </c>
      <c r="AQ30" s="830"/>
      <c r="AR30" s="830"/>
      <c r="AS30" s="830"/>
      <c r="AT30" s="830"/>
      <c r="AU30" s="830" t="s">
        <v>488</v>
      </c>
      <c r="AV30" s="830"/>
      <c r="AW30" s="830"/>
      <c r="AX30" s="830"/>
      <c r="AY30" s="830"/>
      <c r="AZ30" s="831" t="s">
        <v>488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533</v>
      </c>
      <c r="R31" s="784"/>
      <c r="S31" s="784"/>
      <c r="T31" s="784"/>
      <c r="U31" s="784"/>
      <c r="V31" s="784">
        <v>567</v>
      </c>
      <c r="W31" s="784"/>
      <c r="X31" s="784"/>
      <c r="Y31" s="784"/>
      <c r="Z31" s="784"/>
      <c r="AA31" s="784">
        <v>-34</v>
      </c>
      <c r="AB31" s="784"/>
      <c r="AC31" s="784"/>
      <c r="AD31" s="784"/>
      <c r="AE31" s="785"/>
      <c r="AF31" s="786">
        <v>579</v>
      </c>
      <c r="AG31" s="787"/>
      <c r="AH31" s="787"/>
      <c r="AI31" s="787"/>
      <c r="AJ31" s="788"/>
      <c r="AK31" s="834" t="s">
        <v>488</v>
      </c>
      <c r="AL31" s="830"/>
      <c r="AM31" s="830"/>
      <c r="AN31" s="830"/>
      <c r="AO31" s="830"/>
      <c r="AP31" s="830">
        <v>1723</v>
      </c>
      <c r="AQ31" s="830"/>
      <c r="AR31" s="830"/>
      <c r="AS31" s="830"/>
      <c r="AT31" s="830"/>
      <c r="AU31" s="830" t="s">
        <v>488</v>
      </c>
      <c r="AV31" s="830"/>
      <c r="AW31" s="830"/>
      <c r="AX31" s="830"/>
      <c r="AY31" s="830"/>
      <c r="AZ31" s="831" t="s">
        <v>488</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141</v>
      </c>
      <c r="R32" s="784"/>
      <c r="S32" s="784"/>
      <c r="T32" s="784"/>
      <c r="U32" s="784"/>
      <c r="V32" s="784">
        <v>143</v>
      </c>
      <c r="W32" s="784"/>
      <c r="X32" s="784"/>
      <c r="Y32" s="784"/>
      <c r="Z32" s="784"/>
      <c r="AA32" s="784">
        <v>-2</v>
      </c>
      <c r="AB32" s="784"/>
      <c r="AC32" s="784"/>
      <c r="AD32" s="784"/>
      <c r="AE32" s="785"/>
      <c r="AF32" s="786">
        <v>46</v>
      </c>
      <c r="AG32" s="787"/>
      <c r="AH32" s="787"/>
      <c r="AI32" s="787"/>
      <c r="AJ32" s="788"/>
      <c r="AK32" s="834" t="s">
        <v>488</v>
      </c>
      <c r="AL32" s="830"/>
      <c r="AM32" s="830"/>
      <c r="AN32" s="830"/>
      <c r="AO32" s="830"/>
      <c r="AP32" s="830">
        <v>78</v>
      </c>
      <c r="AQ32" s="830"/>
      <c r="AR32" s="830"/>
      <c r="AS32" s="830"/>
      <c r="AT32" s="830"/>
      <c r="AU32" s="830" t="s">
        <v>488</v>
      </c>
      <c r="AV32" s="830"/>
      <c r="AW32" s="830"/>
      <c r="AX32" s="830"/>
      <c r="AY32" s="830"/>
      <c r="AZ32" s="831" t="s">
        <v>488</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909</v>
      </c>
      <c r="R33" s="784"/>
      <c r="S33" s="784"/>
      <c r="T33" s="784"/>
      <c r="U33" s="784"/>
      <c r="V33" s="784">
        <v>937</v>
      </c>
      <c r="W33" s="784"/>
      <c r="X33" s="784"/>
      <c r="Y33" s="784"/>
      <c r="Z33" s="784"/>
      <c r="AA33" s="784">
        <v>-28</v>
      </c>
      <c r="AB33" s="784"/>
      <c r="AC33" s="784"/>
      <c r="AD33" s="784"/>
      <c r="AE33" s="785"/>
      <c r="AF33" s="786">
        <v>99</v>
      </c>
      <c r="AG33" s="787"/>
      <c r="AH33" s="787"/>
      <c r="AI33" s="787"/>
      <c r="AJ33" s="788"/>
      <c r="AK33" s="834">
        <v>355</v>
      </c>
      <c r="AL33" s="830"/>
      <c r="AM33" s="830"/>
      <c r="AN33" s="830"/>
      <c r="AO33" s="830"/>
      <c r="AP33" s="830">
        <v>3892</v>
      </c>
      <c r="AQ33" s="830"/>
      <c r="AR33" s="830"/>
      <c r="AS33" s="830"/>
      <c r="AT33" s="830"/>
      <c r="AU33" s="830">
        <v>3830</v>
      </c>
      <c r="AV33" s="830"/>
      <c r="AW33" s="830"/>
      <c r="AX33" s="830"/>
      <c r="AY33" s="830"/>
      <c r="AZ33" s="831" t="s">
        <v>488</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12</v>
      </c>
      <c r="R34" s="784"/>
      <c r="S34" s="784"/>
      <c r="T34" s="784"/>
      <c r="U34" s="784"/>
      <c r="V34" s="784">
        <v>11</v>
      </c>
      <c r="W34" s="784"/>
      <c r="X34" s="784"/>
      <c r="Y34" s="784"/>
      <c r="Z34" s="784"/>
      <c r="AA34" s="784">
        <v>1</v>
      </c>
      <c r="AB34" s="784"/>
      <c r="AC34" s="784"/>
      <c r="AD34" s="784"/>
      <c r="AE34" s="785"/>
      <c r="AF34" s="786">
        <v>3</v>
      </c>
      <c r="AG34" s="787"/>
      <c r="AH34" s="787"/>
      <c r="AI34" s="787"/>
      <c r="AJ34" s="788"/>
      <c r="AK34" s="834">
        <v>5</v>
      </c>
      <c r="AL34" s="830"/>
      <c r="AM34" s="830"/>
      <c r="AN34" s="830"/>
      <c r="AO34" s="830"/>
      <c r="AP34" s="830">
        <v>11</v>
      </c>
      <c r="AQ34" s="830"/>
      <c r="AR34" s="830"/>
      <c r="AS34" s="830"/>
      <c r="AT34" s="830"/>
      <c r="AU34" s="830">
        <v>11</v>
      </c>
      <c r="AV34" s="830"/>
      <c r="AW34" s="830"/>
      <c r="AX34" s="830"/>
      <c r="AY34" s="830"/>
      <c r="AZ34" s="831" t="s">
        <v>488</v>
      </c>
      <c r="BA34" s="831"/>
      <c r="BB34" s="831"/>
      <c r="BC34" s="831"/>
      <c r="BD34" s="831"/>
      <c r="BE34" s="832" t="s">
        <v>392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856</v>
      </c>
      <c r="AG63" s="844"/>
      <c r="AH63" s="844"/>
      <c r="AI63" s="844"/>
      <c r="AJ63" s="845"/>
      <c r="AK63" s="846"/>
      <c r="AL63" s="841"/>
      <c r="AM63" s="841"/>
      <c r="AN63" s="841"/>
      <c r="AO63" s="841"/>
      <c r="AP63" s="844">
        <v>5704</v>
      </c>
      <c r="AQ63" s="844"/>
      <c r="AR63" s="844"/>
      <c r="AS63" s="844"/>
      <c r="AT63" s="844"/>
      <c r="AU63" s="844">
        <v>3841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4482</v>
      </c>
      <c r="R68" s="866"/>
      <c r="S68" s="866"/>
      <c r="T68" s="866"/>
      <c r="U68" s="866"/>
      <c r="V68" s="866">
        <v>4248</v>
      </c>
      <c r="W68" s="866"/>
      <c r="X68" s="866"/>
      <c r="Y68" s="866"/>
      <c r="Z68" s="866"/>
      <c r="AA68" s="866">
        <v>235</v>
      </c>
      <c r="AB68" s="866"/>
      <c r="AC68" s="866"/>
      <c r="AD68" s="866"/>
      <c r="AE68" s="866"/>
      <c r="AF68" s="866">
        <v>235</v>
      </c>
      <c r="AG68" s="866"/>
      <c r="AH68" s="866"/>
      <c r="AI68" s="866"/>
      <c r="AJ68" s="866"/>
      <c r="AK68" s="866">
        <v>190</v>
      </c>
      <c r="AL68" s="866"/>
      <c r="AM68" s="866"/>
      <c r="AN68" s="866"/>
      <c r="AO68" s="866"/>
      <c r="AP68" s="866" t="s">
        <v>488</v>
      </c>
      <c r="AQ68" s="866"/>
      <c r="AR68" s="866"/>
      <c r="AS68" s="866"/>
      <c r="AT68" s="866"/>
      <c r="AU68" s="866" t="s">
        <v>488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498</v>
      </c>
      <c r="R69" s="830"/>
      <c r="S69" s="830"/>
      <c r="T69" s="830"/>
      <c r="U69" s="830"/>
      <c r="V69" s="830">
        <v>470</v>
      </c>
      <c r="W69" s="830"/>
      <c r="X69" s="830"/>
      <c r="Y69" s="830"/>
      <c r="Z69" s="830"/>
      <c r="AA69" s="830">
        <v>29</v>
      </c>
      <c r="AB69" s="830"/>
      <c r="AC69" s="830"/>
      <c r="AD69" s="830"/>
      <c r="AE69" s="830"/>
      <c r="AF69" s="830">
        <v>29</v>
      </c>
      <c r="AG69" s="830"/>
      <c r="AH69" s="830"/>
      <c r="AI69" s="830"/>
      <c r="AJ69" s="830"/>
      <c r="AK69" s="830">
        <v>114</v>
      </c>
      <c r="AL69" s="830"/>
      <c r="AM69" s="830"/>
      <c r="AN69" s="830"/>
      <c r="AO69" s="830"/>
      <c r="AP69" s="830" t="s">
        <v>488</v>
      </c>
      <c r="AQ69" s="830"/>
      <c r="AR69" s="830"/>
      <c r="AS69" s="830"/>
      <c r="AT69" s="830"/>
      <c r="AU69" s="830" t="s">
        <v>488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340</v>
      </c>
      <c r="R70" s="830"/>
      <c r="S70" s="830"/>
      <c r="T70" s="830"/>
      <c r="U70" s="830"/>
      <c r="V70" s="830">
        <v>298</v>
      </c>
      <c r="W70" s="830"/>
      <c r="X70" s="830"/>
      <c r="Y70" s="830"/>
      <c r="Z70" s="830"/>
      <c r="AA70" s="830">
        <v>43</v>
      </c>
      <c r="AB70" s="830"/>
      <c r="AC70" s="830"/>
      <c r="AD70" s="830"/>
      <c r="AE70" s="830"/>
      <c r="AF70" s="830">
        <v>43</v>
      </c>
      <c r="AG70" s="830"/>
      <c r="AH70" s="830"/>
      <c r="AI70" s="830"/>
      <c r="AJ70" s="830"/>
      <c r="AK70" s="830" t="s">
        <v>488</v>
      </c>
      <c r="AL70" s="830"/>
      <c r="AM70" s="830"/>
      <c r="AN70" s="830"/>
      <c r="AO70" s="830"/>
      <c r="AP70" s="830" t="s">
        <v>488</v>
      </c>
      <c r="AQ70" s="830"/>
      <c r="AR70" s="830"/>
      <c r="AS70" s="830"/>
      <c r="AT70" s="830"/>
      <c r="AU70" s="830" t="s">
        <v>488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6981</v>
      </c>
      <c r="R71" s="830"/>
      <c r="S71" s="830"/>
      <c r="T71" s="830"/>
      <c r="U71" s="830"/>
      <c r="V71" s="830">
        <v>6816</v>
      </c>
      <c r="W71" s="830"/>
      <c r="X71" s="830"/>
      <c r="Y71" s="830"/>
      <c r="Z71" s="830"/>
      <c r="AA71" s="830">
        <v>165</v>
      </c>
      <c r="AB71" s="830"/>
      <c r="AC71" s="830"/>
      <c r="AD71" s="830"/>
      <c r="AE71" s="830"/>
      <c r="AF71" s="830">
        <v>164</v>
      </c>
      <c r="AG71" s="830"/>
      <c r="AH71" s="830"/>
      <c r="AI71" s="830"/>
      <c r="AJ71" s="830"/>
      <c r="AK71" s="830">
        <v>124</v>
      </c>
      <c r="AL71" s="830"/>
      <c r="AM71" s="830"/>
      <c r="AN71" s="830"/>
      <c r="AO71" s="830"/>
      <c r="AP71" s="830">
        <v>1948</v>
      </c>
      <c r="AQ71" s="830"/>
      <c r="AR71" s="830"/>
      <c r="AS71" s="830"/>
      <c r="AT71" s="830"/>
      <c r="AU71" s="830">
        <v>238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134</v>
      </c>
      <c r="R72" s="830"/>
      <c r="S72" s="830"/>
      <c r="T72" s="830"/>
      <c r="U72" s="830"/>
      <c r="V72" s="830">
        <v>128</v>
      </c>
      <c r="W72" s="830"/>
      <c r="X72" s="830"/>
      <c r="Y72" s="830"/>
      <c r="Z72" s="830"/>
      <c r="AA72" s="830">
        <v>6</v>
      </c>
      <c r="AB72" s="830"/>
      <c r="AC72" s="830"/>
      <c r="AD72" s="830"/>
      <c r="AE72" s="830"/>
      <c r="AF72" s="830">
        <v>6</v>
      </c>
      <c r="AG72" s="830"/>
      <c r="AH72" s="830"/>
      <c r="AI72" s="830"/>
      <c r="AJ72" s="830"/>
      <c r="AK72" s="830" t="s">
        <v>488</v>
      </c>
      <c r="AL72" s="830"/>
      <c r="AM72" s="830"/>
      <c r="AN72" s="830"/>
      <c r="AO72" s="830"/>
      <c r="AP72" s="830" t="s">
        <v>488</v>
      </c>
      <c r="AQ72" s="830"/>
      <c r="AR72" s="830"/>
      <c r="AS72" s="830"/>
      <c r="AT72" s="830"/>
      <c r="AU72" s="830" t="s">
        <v>488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553</v>
      </c>
      <c r="C73" s="874"/>
      <c r="D73" s="874"/>
      <c r="E73" s="874"/>
      <c r="F73" s="874"/>
      <c r="G73" s="874"/>
      <c r="H73" s="874"/>
      <c r="I73" s="874"/>
      <c r="J73" s="874"/>
      <c r="K73" s="874"/>
      <c r="L73" s="874"/>
      <c r="M73" s="874"/>
      <c r="N73" s="874"/>
      <c r="O73" s="874"/>
      <c r="P73" s="875"/>
      <c r="Q73" s="876">
        <v>301</v>
      </c>
      <c r="R73" s="830"/>
      <c r="S73" s="830"/>
      <c r="T73" s="830"/>
      <c r="U73" s="830"/>
      <c r="V73" s="830">
        <v>293</v>
      </c>
      <c r="W73" s="830"/>
      <c r="X73" s="830"/>
      <c r="Y73" s="830"/>
      <c r="Z73" s="830"/>
      <c r="AA73" s="830">
        <v>8</v>
      </c>
      <c r="AB73" s="830"/>
      <c r="AC73" s="830"/>
      <c r="AD73" s="830"/>
      <c r="AE73" s="830"/>
      <c r="AF73" s="830">
        <v>8</v>
      </c>
      <c r="AG73" s="830"/>
      <c r="AH73" s="830"/>
      <c r="AI73" s="830"/>
      <c r="AJ73" s="830"/>
      <c r="AK73" s="830">
        <v>24</v>
      </c>
      <c r="AL73" s="830"/>
      <c r="AM73" s="830"/>
      <c r="AN73" s="830"/>
      <c r="AO73" s="830"/>
      <c r="AP73" s="830" t="s">
        <v>488</v>
      </c>
      <c r="AQ73" s="830"/>
      <c r="AR73" s="830"/>
      <c r="AS73" s="830"/>
      <c r="AT73" s="830"/>
      <c r="AU73" s="830" t="s">
        <v>488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554</v>
      </c>
      <c r="C74" s="874"/>
      <c r="D74" s="874"/>
      <c r="E74" s="874"/>
      <c r="F74" s="874"/>
      <c r="G74" s="874"/>
      <c r="H74" s="874"/>
      <c r="I74" s="874"/>
      <c r="J74" s="874"/>
      <c r="K74" s="874"/>
      <c r="L74" s="874"/>
      <c r="M74" s="874"/>
      <c r="N74" s="874"/>
      <c r="O74" s="874"/>
      <c r="P74" s="875"/>
      <c r="Q74" s="876">
        <v>69</v>
      </c>
      <c r="R74" s="830"/>
      <c r="S74" s="830"/>
      <c r="T74" s="830"/>
      <c r="U74" s="830"/>
      <c r="V74" s="830">
        <v>53</v>
      </c>
      <c r="W74" s="830"/>
      <c r="X74" s="830"/>
      <c r="Y74" s="830"/>
      <c r="Z74" s="830"/>
      <c r="AA74" s="830">
        <v>16</v>
      </c>
      <c r="AB74" s="830"/>
      <c r="AC74" s="830"/>
      <c r="AD74" s="830"/>
      <c r="AE74" s="830"/>
      <c r="AF74" s="830">
        <v>16</v>
      </c>
      <c r="AG74" s="830"/>
      <c r="AH74" s="830"/>
      <c r="AI74" s="830"/>
      <c r="AJ74" s="830"/>
      <c r="AK74" s="830" t="s">
        <v>488</v>
      </c>
      <c r="AL74" s="830"/>
      <c r="AM74" s="830"/>
      <c r="AN74" s="830"/>
      <c r="AO74" s="830"/>
      <c r="AP74" s="830" t="s">
        <v>488</v>
      </c>
      <c r="AQ74" s="830"/>
      <c r="AR74" s="830"/>
      <c r="AS74" s="830"/>
      <c r="AT74" s="830"/>
      <c r="AU74" s="830" t="s">
        <v>488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555</v>
      </c>
      <c r="C75" s="874"/>
      <c r="D75" s="874"/>
      <c r="E75" s="874"/>
      <c r="F75" s="874"/>
      <c r="G75" s="874"/>
      <c r="H75" s="874"/>
      <c r="I75" s="874"/>
      <c r="J75" s="874"/>
      <c r="K75" s="874"/>
      <c r="L75" s="874"/>
      <c r="M75" s="874"/>
      <c r="N75" s="874"/>
      <c r="O75" s="874"/>
      <c r="P75" s="875"/>
      <c r="Q75" s="877">
        <v>77</v>
      </c>
      <c r="R75" s="878"/>
      <c r="S75" s="878"/>
      <c r="T75" s="878"/>
      <c r="U75" s="834"/>
      <c r="V75" s="879">
        <v>69</v>
      </c>
      <c r="W75" s="878"/>
      <c r="X75" s="878"/>
      <c r="Y75" s="878"/>
      <c r="Z75" s="834"/>
      <c r="AA75" s="879">
        <v>8</v>
      </c>
      <c r="AB75" s="878"/>
      <c r="AC75" s="878"/>
      <c r="AD75" s="878"/>
      <c r="AE75" s="834"/>
      <c r="AF75" s="879">
        <v>8</v>
      </c>
      <c r="AG75" s="878"/>
      <c r="AH75" s="878"/>
      <c r="AI75" s="878"/>
      <c r="AJ75" s="834"/>
      <c r="AK75" s="830" t="s">
        <v>488</v>
      </c>
      <c r="AL75" s="830"/>
      <c r="AM75" s="830"/>
      <c r="AN75" s="830"/>
      <c r="AO75" s="830"/>
      <c r="AP75" s="830" t="s">
        <v>488</v>
      </c>
      <c r="AQ75" s="830"/>
      <c r="AR75" s="830"/>
      <c r="AS75" s="830"/>
      <c r="AT75" s="830"/>
      <c r="AU75" s="830" t="s">
        <v>488</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556</v>
      </c>
      <c r="C76" s="874"/>
      <c r="D76" s="874"/>
      <c r="E76" s="874"/>
      <c r="F76" s="874"/>
      <c r="G76" s="874"/>
      <c r="H76" s="874"/>
      <c r="I76" s="874"/>
      <c r="J76" s="874"/>
      <c r="K76" s="874"/>
      <c r="L76" s="874"/>
      <c r="M76" s="874"/>
      <c r="N76" s="874"/>
      <c r="O76" s="874"/>
      <c r="P76" s="875"/>
      <c r="Q76" s="877">
        <v>2</v>
      </c>
      <c r="R76" s="878"/>
      <c r="S76" s="878"/>
      <c r="T76" s="878"/>
      <c r="U76" s="834"/>
      <c r="V76" s="879">
        <v>2</v>
      </c>
      <c r="W76" s="878"/>
      <c r="X76" s="878"/>
      <c r="Y76" s="878"/>
      <c r="Z76" s="834"/>
      <c r="AA76" s="879">
        <v>1</v>
      </c>
      <c r="AB76" s="878"/>
      <c r="AC76" s="878"/>
      <c r="AD76" s="878"/>
      <c r="AE76" s="834"/>
      <c r="AF76" s="879">
        <v>1</v>
      </c>
      <c r="AG76" s="878"/>
      <c r="AH76" s="878"/>
      <c r="AI76" s="878"/>
      <c r="AJ76" s="834"/>
      <c r="AK76" s="830" t="s">
        <v>488</v>
      </c>
      <c r="AL76" s="830"/>
      <c r="AM76" s="830"/>
      <c r="AN76" s="830"/>
      <c r="AO76" s="830"/>
      <c r="AP76" s="830" t="s">
        <v>488</v>
      </c>
      <c r="AQ76" s="830"/>
      <c r="AR76" s="830"/>
      <c r="AS76" s="830"/>
      <c r="AT76" s="830"/>
      <c r="AU76" s="830" t="s">
        <v>488</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557</v>
      </c>
      <c r="C77" s="874"/>
      <c r="D77" s="874"/>
      <c r="E77" s="874"/>
      <c r="F77" s="874"/>
      <c r="G77" s="874"/>
      <c r="H77" s="874"/>
      <c r="I77" s="874"/>
      <c r="J77" s="874"/>
      <c r="K77" s="874"/>
      <c r="L77" s="874"/>
      <c r="M77" s="874"/>
      <c r="N77" s="874"/>
      <c r="O77" s="874"/>
      <c r="P77" s="875"/>
      <c r="Q77" s="877">
        <v>0</v>
      </c>
      <c r="R77" s="878"/>
      <c r="S77" s="878"/>
      <c r="T77" s="878"/>
      <c r="U77" s="834"/>
      <c r="V77" s="879">
        <v>0</v>
      </c>
      <c r="W77" s="878"/>
      <c r="X77" s="878"/>
      <c r="Y77" s="878"/>
      <c r="Z77" s="834"/>
      <c r="AA77" s="879">
        <v>0</v>
      </c>
      <c r="AB77" s="878"/>
      <c r="AC77" s="878"/>
      <c r="AD77" s="878"/>
      <c r="AE77" s="834"/>
      <c r="AF77" s="879">
        <v>0</v>
      </c>
      <c r="AG77" s="878"/>
      <c r="AH77" s="878"/>
      <c r="AI77" s="878"/>
      <c r="AJ77" s="834"/>
      <c r="AK77" s="830" t="s">
        <v>488</v>
      </c>
      <c r="AL77" s="830"/>
      <c r="AM77" s="830"/>
      <c r="AN77" s="830"/>
      <c r="AO77" s="830"/>
      <c r="AP77" s="830" t="s">
        <v>488</v>
      </c>
      <c r="AQ77" s="830"/>
      <c r="AR77" s="830"/>
      <c r="AS77" s="830"/>
      <c r="AT77" s="830"/>
      <c r="AU77" s="830" t="s">
        <v>488</v>
      </c>
      <c r="AV77" s="830"/>
      <c r="AW77" s="830"/>
      <c r="AX77" s="830"/>
      <c r="AY77" s="830"/>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558</v>
      </c>
      <c r="C78" s="874"/>
      <c r="D78" s="874"/>
      <c r="E78" s="874"/>
      <c r="F78" s="874"/>
      <c r="G78" s="874"/>
      <c r="H78" s="874"/>
      <c r="I78" s="874"/>
      <c r="J78" s="874"/>
      <c r="K78" s="874"/>
      <c r="L78" s="874"/>
      <c r="M78" s="874"/>
      <c r="N78" s="874"/>
      <c r="O78" s="874"/>
      <c r="P78" s="875"/>
      <c r="Q78" s="876">
        <v>509522</v>
      </c>
      <c r="R78" s="830"/>
      <c r="S78" s="830"/>
      <c r="T78" s="830"/>
      <c r="U78" s="830"/>
      <c r="V78" s="830">
        <v>498264</v>
      </c>
      <c r="W78" s="830"/>
      <c r="X78" s="830"/>
      <c r="Y78" s="830"/>
      <c r="Z78" s="830"/>
      <c r="AA78" s="830">
        <v>11257</v>
      </c>
      <c r="AB78" s="830"/>
      <c r="AC78" s="830"/>
      <c r="AD78" s="830"/>
      <c r="AE78" s="830"/>
      <c r="AF78" s="830">
        <v>11257</v>
      </c>
      <c r="AG78" s="830"/>
      <c r="AH78" s="830"/>
      <c r="AI78" s="830"/>
      <c r="AJ78" s="830"/>
      <c r="AK78" s="830" t="s">
        <v>488</v>
      </c>
      <c r="AL78" s="830"/>
      <c r="AM78" s="830"/>
      <c r="AN78" s="830"/>
      <c r="AO78" s="830"/>
      <c r="AP78" s="830" t="s">
        <v>488</v>
      </c>
      <c r="AQ78" s="830"/>
      <c r="AR78" s="830"/>
      <c r="AS78" s="830"/>
      <c r="AT78" s="830"/>
      <c r="AU78" s="830" t="s">
        <v>488</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11767</v>
      </c>
      <c r="AG88" s="844"/>
      <c r="AH88" s="844"/>
      <c r="AI88" s="844"/>
      <c r="AJ88" s="844"/>
      <c r="AK88" s="841"/>
      <c r="AL88" s="841"/>
      <c r="AM88" s="841"/>
      <c r="AN88" s="841"/>
      <c r="AO88" s="841"/>
      <c r="AP88" s="844">
        <v>1948</v>
      </c>
      <c r="AQ88" s="844"/>
      <c r="AR88" s="844"/>
      <c r="AS88" s="844"/>
      <c r="AT88" s="844"/>
      <c r="AU88" s="844">
        <v>238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13</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293</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293</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293</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973986</v>
      </c>
      <c r="AB110" s="900"/>
      <c r="AC110" s="900"/>
      <c r="AD110" s="900"/>
      <c r="AE110" s="901"/>
      <c r="AF110" s="902">
        <v>973745</v>
      </c>
      <c r="AG110" s="900"/>
      <c r="AH110" s="900"/>
      <c r="AI110" s="900"/>
      <c r="AJ110" s="901"/>
      <c r="AK110" s="902">
        <v>976373</v>
      </c>
      <c r="AL110" s="900"/>
      <c r="AM110" s="900"/>
      <c r="AN110" s="900"/>
      <c r="AO110" s="901"/>
      <c r="AP110" s="903">
        <v>12.5</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10520438</v>
      </c>
      <c r="BR110" s="931"/>
      <c r="BS110" s="931"/>
      <c r="BT110" s="931"/>
      <c r="BU110" s="931"/>
      <c r="BV110" s="931">
        <v>9806031</v>
      </c>
      <c r="BW110" s="931"/>
      <c r="BX110" s="931"/>
      <c r="BY110" s="931"/>
      <c r="BZ110" s="931"/>
      <c r="CA110" s="931">
        <v>9722573</v>
      </c>
      <c r="CB110" s="931"/>
      <c r="CC110" s="931"/>
      <c r="CD110" s="931"/>
      <c r="CE110" s="931"/>
      <c r="CF110" s="944">
        <v>124.1</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603215</v>
      </c>
      <c r="DH110" s="931"/>
      <c r="DI110" s="931"/>
      <c r="DJ110" s="931"/>
      <c r="DK110" s="931"/>
      <c r="DL110" s="931">
        <v>536346</v>
      </c>
      <c r="DM110" s="931"/>
      <c r="DN110" s="931"/>
      <c r="DO110" s="931"/>
      <c r="DP110" s="931"/>
      <c r="DQ110" s="931">
        <v>469438</v>
      </c>
      <c r="DR110" s="931"/>
      <c r="DS110" s="931"/>
      <c r="DT110" s="931"/>
      <c r="DU110" s="931"/>
      <c r="DV110" s="932">
        <v>6</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603215</v>
      </c>
      <c r="BR111" s="926"/>
      <c r="BS111" s="926"/>
      <c r="BT111" s="926"/>
      <c r="BU111" s="926"/>
      <c r="BV111" s="926">
        <v>536346</v>
      </c>
      <c r="BW111" s="926"/>
      <c r="BX111" s="926"/>
      <c r="BY111" s="926"/>
      <c r="BZ111" s="926"/>
      <c r="CA111" s="926">
        <v>469438</v>
      </c>
      <c r="CB111" s="926"/>
      <c r="CC111" s="926"/>
      <c r="CD111" s="926"/>
      <c r="CE111" s="926"/>
      <c r="CF111" s="920">
        <v>6</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3825229</v>
      </c>
      <c r="BR112" s="926"/>
      <c r="BS112" s="926"/>
      <c r="BT112" s="926"/>
      <c r="BU112" s="926"/>
      <c r="BV112" s="926">
        <v>3852161</v>
      </c>
      <c r="BW112" s="926"/>
      <c r="BX112" s="926"/>
      <c r="BY112" s="926"/>
      <c r="BZ112" s="926"/>
      <c r="CA112" s="926">
        <v>3840771</v>
      </c>
      <c r="CB112" s="926"/>
      <c r="CC112" s="926"/>
      <c r="CD112" s="926"/>
      <c r="CE112" s="926"/>
      <c r="CF112" s="920">
        <v>49</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314849</v>
      </c>
      <c r="AB113" s="938"/>
      <c r="AC113" s="938"/>
      <c r="AD113" s="938"/>
      <c r="AE113" s="939"/>
      <c r="AF113" s="940">
        <v>316951</v>
      </c>
      <c r="AG113" s="938"/>
      <c r="AH113" s="938"/>
      <c r="AI113" s="938"/>
      <c r="AJ113" s="939"/>
      <c r="AK113" s="940">
        <v>307186</v>
      </c>
      <c r="AL113" s="938"/>
      <c r="AM113" s="938"/>
      <c r="AN113" s="938"/>
      <c r="AO113" s="939"/>
      <c r="AP113" s="941">
        <v>3.9</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275763</v>
      </c>
      <c r="BR113" s="926"/>
      <c r="BS113" s="926"/>
      <c r="BT113" s="926"/>
      <c r="BU113" s="926"/>
      <c r="BV113" s="926">
        <v>258171</v>
      </c>
      <c r="BW113" s="926"/>
      <c r="BX113" s="926"/>
      <c r="BY113" s="926"/>
      <c r="BZ113" s="926"/>
      <c r="CA113" s="926">
        <v>238433</v>
      </c>
      <c r="CB113" s="926"/>
      <c r="CC113" s="926"/>
      <c r="CD113" s="926"/>
      <c r="CE113" s="926"/>
      <c r="CF113" s="920">
        <v>3</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17971</v>
      </c>
      <c r="AB114" s="959"/>
      <c r="AC114" s="959"/>
      <c r="AD114" s="959"/>
      <c r="AE114" s="960"/>
      <c r="AF114" s="961">
        <v>17720</v>
      </c>
      <c r="AG114" s="959"/>
      <c r="AH114" s="959"/>
      <c r="AI114" s="959"/>
      <c r="AJ114" s="960"/>
      <c r="AK114" s="961">
        <v>26336</v>
      </c>
      <c r="AL114" s="959"/>
      <c r="AM114" s="959"/>
      <c r="AN114" s="959"/>
      <c r="AO114" s="960"/>
      <c r="AP114" s="962">
        <v>0.3</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904625</v>
      </c>
      <c r="BR114" s="926"/>
      <c r="BS114" s="926"/>
      <c r="BT114" s="926"/>
      <c r="BU114" s="926"/>
      <c r="BV114" s="926">
        <v>869510</v>
      </c>
      <c r="BW114" s="926"/>
      <c r="BX114" s="926"/>
      <c r="BY114" s="926"/>
      <c r="BZ114" s="926"/>
      <c r="CA114" s="926">
        <v>1040678</v>
      </c>
      <c r="CB114" s="926"/>
      <c r="CC114" s="926"/>
      <c r="CD114" s="926"/>
      <c r="CE114" s="926"/>
      <c r="CF114" s="920">
        <v>13.3</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66832</v>
      </c>
      <c r="AB115" s="938"/>
      <c r="AC115" s="938"/>
      <c r="AD115" s="938"/>
      <c r="AE115" s="939"/>
      <c r="AF115" s="940">
        <v>66869</v>
      </c>
      <c r="AG115" s="938"/>
      <c r="AH115" s="938"/>
      <c r="AI115" s="938"/>
      <c r="AJ115" s="939"/>
      <c r="AK115" s="940">
        <v>66908</v>
      </c>
      <c r="AL115" s="938"/>
      <c r="AM115" s="938"/>
      <c r="AN115" s="938"/>
      <c r="AO115" s="939"/>
      <c r="AP115" s="941">
        <v>0.9</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1373638</v>
      </c>
      <c r="AB117" s="979"/>
      <c r="AC117" s="979"/>
      <c r="AD117" s="979"/>
      <c r="AE117" s="980"/>
      <c r="AF117" s="981">
        <v>1375285</v>
      </c>
      <c r="AG117" s="979"/>
      <c r="AH117" s="979"/>
      <c r="AI117" s="979"/>
      <c r="AJ117" s="980"/>
      <c r="AK117" s="981">
        <v>1376803</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293</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66832</v>
      </c>
      <c r="AB119" s="900"/>
      <c r="AC119" s="900"/>
      <c r="AD119" s="900"/>
      <c r="AE119" s="901"/>
      <c r="AF119" s="902">
        <v>66869</v>
      </c>
      <c r="AG119" s="900"/>
      <c r="AH119" s="900"/>
      <c r="AI119" s="900"/>
      <c r="AJ119" s="901"/>
      <c r="AK119" s="902">
        <v>66908</v>
      </c>
      <c r="AL119" s="900"/>
      <c r="AM119" s="900"/>
      <c r="AN119" s="900"/>
      <c r="AO119" s="901"/>
      <c r="AP119" s="903">
        <v>0.9</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442</v>
      </c>
      <c r="BP119" s="1005"/>
      <c r="BQ119" s="999">
        <v>16129270</v>
      </c>
      <c r="BR119" s="1000"/>
      <c r="BS119" s="1000"/>
      <c r="BT119" s="1000"/>
      <c r="BU119" s="1000"/>
      <c r="BV119" s="1000">
        <v>15322219</v>
      </c>
      <c r="BW119" s="1000"/>
      <c r="BX119" s="1000"/>
      <c r="BY119" s="1000"/>
      <c r="BZ119" s="1000"/>
      <c r="CA119" s="1000">
        <v>15311893</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2826212</v>
      </c>
      <c r="BR120" s="931"/>
      <c r="BS120" s="931"/>
      <c r="BT120" s="931"/>
      <c r="BU120" s="931"/>
      <c r="BV120" s="931">
        <v>2821574</v>
      </c>
      <c r="BW120" s="931"/>
      <c r="BX120" s="931"/>
      <c r="BY120" s="931"/>
      <c r="BZ120" s="931"/>
      <c r="CA120" s="931">
        <v>2405519</v>
      </c>
      <c r="CB120" s="931"/>
      <c r="CC120" s="931"/>
      <c r="CD120" s="931"/>
      <c r="CE120" s="931"/>
      <c r="CF120" s="944">
        <v>30.7</v>
      </c>
      <c r="CG120" s="945"/>
      <c r="CH120" s="945"/>
      <c r="CI120" s="945"/>
      <c r="CJ120" s="945"/>
      <c r="CK120" s="1006" t="s">
        <v>446</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3806756</v>
      </c>
      <c r="DH120" s="931"/>
      <c r="DI120" s="931"/>
      <c r="DJ120" s="931"/>
      <c r="DK120" s="931"/>
      <c r="DL120" s="931">
        <v>3837722</v>
      </c>
      <c r="DM120" s="931"/>
      <c r="DN120" s="931"/>
      <c r="DO120" s="931"/>
      <c r="DP120" s="931"/>
      <c r="DQ120" s="931">
        <v>3829944</v>
      </c>
      <c r="DR120" s="931"/>
      <c r="DS120" s="931"/>
      <c r="DT120" s="931"/>
      <c r="DU120" s="931"/>
      <c r="DV120" s="932">
        <v>48.9</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1668453</v>
      </c>
      <c r="BR121" s="926"/>
      <c r="BS121" s="926"/>
      <c r="BT121" s="926"/>
      <c r="BU121" s="926"/>
      <c r="BV121" s="926">
        <v>1623622</v>
      </c>
      <c r="BW121" s="926"/>
      <c r="BX121" s="926"/>
      <c r="BY121" s="926"/>
      <c r="BZ121" s="926"/>
      <c r="CA121" s="926">
        <v>1609903</v>
      </c>
      <c r="CB121" s="926"/>
      <c r="CC121" s="926"/>
      <c r="CD121" s="926"/>
      <c r="CE121" s="926"/>
      <c r="CF121" s="920">
        <v>20.6</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18473</v>
      </c>
      <c r="DH121" s="926"/>
      <c r="DI121" s="926"/>
      <c r="DJ121" s="926"/>
      <c r="DK121" s="926"/>
      <c r="DL121" s="926">
        <v>14439</v>
      </c>
      <c r="DM121" s="926"/>
      <c r="DN121" s="926"/>
      <c r="DO121" s="926"/>
      <c r="DP121" s="926"/>
      <c r="DQ121" s="926">
        <v>10827</v>
      </c>
      <c r="DR121" s="926"/>
      <c r="DS121" s="926"/>
      <c r="DT121" s="926"/>
      <c r="DU121" s="926"/>
      <c r="DV121" s="927">
        <v>0.1</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10066867</v>
      </c>
      <c r="BR122" s="1000"/>
      <c r="BS122" s="1000"/>
      <c r="BT122" s="1000"/>
      <c r="BU122" s="1000"/>
      <c r="BV122" s="1000">
        <v>9575081</v>
      </c>
      <c r="BW122" s="1000"/>
      <c r="BX122" s="1000"/>
      <c r="BY122" s="1000"/>
      <c r="BZ122" s="1000"/>
      <c r="CA122" s="1000">
        <v>9075795</v>
      </c>
      <c r="CB122" s="1000"/>
      <c r="CC122" s="1000"/>
      <c r="CD122" s="1000"/>
      <c r="CE122" s="1000"/>
      <c r="CF122" s="1017">
        <v>115.9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450</v>
      </c>
      <c r="BP123" s="1005"/>
      <c r="BQ123" s="1063">
        <v>14561532</v>
      </c>
      <c r="BR123" s="1064"/>
      <c r="BS123" s="1064"/>
      <c r="BT123" s="1064"/>
      <c r="BU123" s="1064"/>
      <c r="BV123" s="1064">
        <v>14020277</v>
      </c>
      <c r="BW123" s="1064"/>
      <c r="BX123" s="1064"/>
      <c r="BY123" s="1064"/>
      <c r="BZ123" s="1064"/>
      <c r="CA123" s="1064">
        <v>13091217</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21</v>
      </c>
      <c r="BR124" s="1027"/>
      <c r="BS124" s="1027"/>
      <c r="BT124" s="1027"/>
      <c r="BU124" s="1027"/>
      <c r="BV124" s="1027">
        <v>17.2</v>
      </c>
      <c r="BW124" s="1027"/>
      <c r="BX124" s="1027"/>
      <c r="BY124" s="1027"/>
      <c r="BZ124" s="1027"/>
      <c r="CA124" s="1027">
        <v>28.3</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143442</v>
      </c>
      <c r="AB128" s="1046"/>
      <c r="AC128" s="1046"/>
      <c r="AD128" s="1046"/>
      <c r="AE128" s="1047"/>
      <c r="AF128" s="1048">
        <v>135978</v>
      </c>
      <c r="AG128" s="1046"/>
      <c r="AH128" s="1046"/>
      <c r="AI128" s="1046"/>
      <c r="AJ128" s="1047"/>
      <c r="AK128" s="1048">
        <v>137681</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13.59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8291448</v>
      </c>
      <c r="AB129" s="959"/>
      <c r="AC129" s="959"/>
      <c r="AD129" s="959"/>
      <c r="AE129" s="960"/>
      <c r="AF129" s="961">
        <v>8402412</v>
      </c>
      <c r="AG129" s="959"/>
      <c r="AH129" s="959"/>
      <c r="AI129" s="959"/>
      <c r="AJ129" s="960"/>
      <c r="AK129" s="961">
        <v>8657474</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18.59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851930</v>
      </c>
      <c r="AB130" s="959"/>
      <c r="AC130" s="959"/>
      <c r="AD130" s="959"/>
      <c r="AE130" s="960"/>
      <c r="AF130" s="961">
        <v>843649</v>
      </c>
      <c r="AG130" s="959"/>
      <c r="AH130" s="959"/>
      <c r="AI130" s="959"/>
      <c r="AJ130" s="960"/>
      <c r="AK130" s="961">
        <v>825031</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5.2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7439518</v>
      </c>
      <c r="AB131" s="986"/>
      <c r="AC131" s="986"/>
      <c r="AD131" s="986"/>
      <c r="AE131" s="987"/>
      <c r="AF131" s="985">
        <v>7558763</v>
      </c>
      <c r="AG131" s="986"/>
      <c r="AH131" s="986"/>
      <c r="AI131" s="986"/>
      <c r="AJ131" s="987"/>
      <c r="AK131" s="985">
        <v>7832443</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28.3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5.0845498320000004</v>
      </c>
      <c r="AB132" s="1097"/>
      <c r="AC132" s="1097"/>
      <c r="AD132" s="1097"/>
      <c r="AE132" s="1098"/>
      <c r="AF132" s="1099">
        <v>5.2344279079999998</v>
      </c>
      <c r="AG132" s="1097"/>
      <c r="AH132" s="1097"/>
      <c r="AI132" s="1097"/>
      <c r="AJ132" s="1098"/>
      <c r="AK132" s="1099">
        <v>5.2868689880000002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5.4</v>
      </c>
      <c r="AB133" s="1080"/>
      <c r="AC133" s="1080"/>
      <c r="AD133" s="1080"/>
      <c r="AE133" s="1081"/>
      <c r="AF133" s="1079">
        <v>5.0999999999999996</v>
      </c>
      <c r="AG133" s="1080"/>
      <c r="AH133" s="1080"/>
      <c r="AI133" s="1080"/>
      <c r="AJ133" s="1081"/>
      <c r="AK133" s="1079">
        <v>5.2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Kz+Wiz2eJAmxWXN1FmNkBlO16S16kxAH1GzSg/9hhrhQS2ECm0uNOz2nFJ+gr5s02nqrrMFNgZqUET8r33H3A==" saltValue="6agaLbYGrLjPzJJx3aeL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07hxfZ/OdjBk97dgetTJf36QaH1RZTNV8Cm5fnUKK9D62nQBOLuRgjXGe3IdEVdkjoAOhNFeZonILHv3AaIsw==" saltValue="lzbc0EkUN1DDp58TGdt5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KfSHqXrjugsSYyksXC2LrafFqzv5zsRDs7Cmw5rueuj0mHDDq1sYwEBO1g/hkUh7Xt3yVxmzc5hGeY5I6y9lA==" saltValue="B9GD9qgLx5M4UVRRGYtBj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2455402</v>
      </c>
      <c r="AP9" s="269">
        <v>68007</v>
      </c>
      <c r="AQ9" s="270">
        <v>72090</v>
      </c>
      <c r="AR9" s="271">
        <v>-5.7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453977</v>
      </c>
      <c r="AP10" s="272">
        <v>12574</v>
      </c>
      <c r="AQ10" s="273">
        <v>9072</v>
      </c>
      <c r="AR10" s="274">
        <v>38.6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56721</v>
      </c>
      <c r="AP11" s="272">
        <v>1571</v>
      </c>
      <c r="AQ11" s="273">
        <v>383</v>
      </c>
      <c r="AR11" s="274">
        <v>310.2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26</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t="s">
        <v>488</v>
      </c>
      <c r="AP13" s="272" t="s">
        <v>488</v>
      </c>
      <c r="AQ13" s="273">
        <v>2732</v>
      </c>
      <c r="AR13" s="274" t="s">
        <v>488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34962</v>
      </c>
      <c r="AP14" s="272">
        <v>968</v>
      </c>
      <c r="AQ14" s="273">
        <v>1315</v>
      </c>
      <c r="AR14" s="274">
        <v>-26.4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-128224</v>
      </c>
      <c r="AP15" s="272">
        <v>-3551</v>
      </c>
      <c r="AQ15" s="273">
        <v>-4107</v>
      </c>
      <c r="AR15" s="274">
        <v>-13.5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2872838</v>
      </c>
      <c r="AP16" s="272">
        <v>79569</v>
      </c>
      <c r="AQ16" s="273">
        <v>81511</v>
      </c>
      <c r="AR16" s="274">
        <v>-2.4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6.56</v>
      </c>
      <c r="AP21" s="286">
        <v>6.74</v>
      </c>
      <c r="AQ21" s="287">
        <v>-0.18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98.1</v>
      </c>
      <c r="AP22" s="291">
        <v>97</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976373</v>
      </c>
      <c r="AP32" s="300">
        <v>27043</v>
      </c>
      <c r="AQ32" s="301">
        <v>33695</v>
      </c>
      <c r="AR32" s="302">
        <v>-19.7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307186</v>
      </c>
      <c r="AP35" s="300">
        <v>8508</v>
      </c>
      <c r="AQ35" s="301">
        <v>8394</v>
      </c>
      <c r="AR35" s="302">
        <v>1.4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26336</v>
      </c>
      <c r="AP36" s="300">
        <v>729</v>
      </c>
      <c r="AQ36" s="301">
        <v>1998</v>
      </c>
      <c r="AR36" s="302">
        <v>-63.5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66908</v>
      </c>
      <c r="AP37" s="300">
        <v>1853</v>
      </c>
      <c r="AQ37" s="301">
        <v>1021</v>
      </c>
      <c r="AR37" s="302">
        <v>81.5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3</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-137681</v>
      </c>
      <c r="AP39" s="300">
        <v>-3813</v>
      </c>
      <c r="AQ39" s="301">
        <v>-3210</v>
      </c>
      <c r="AR39" s="302">
        <v>18.8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-825031</v>
      </c>
      <c r="AP40" s="300">
        <v>-22851</v>
      </c>
      <c r="AQ40" s="301">
        <v>-26336</v>
      </c>
      <c r="AR40" s="302">
        <v>-13.2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414091</v>
      </c>
      <c r="AP41" s="300">
        <v>11469</v>
      </c>
      <c r="AQ41" s="301">
        <v>15565</v>
      </c>
      <c r="AR41" s="302">
        <v>-26.3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1037983</v>
      </c>
      <c r="AN51" s="322">
        <v>27650</v>
      </c>
      <c r="AO51" s="323">
        <v>-46.9</v>
      </c>
      <c r="AP51" s="324">
        <v>52068</v>
      </c>
      <c r="AQ51" s="325">
        <v>1.6</v>
      </c>
      <c r="AR51" s="326">
        <v>-48.5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773161</v>
      </c>
      <c r="AN52" s="330">
        <v>20596</v>
      </c>
      <c r="AO52" s="331">
        <v>-16.7</v>
      </c>
      <c r="AP52" s="332">
        <v>26936</v>
      </c>
      <c r="AQ52" s="333">
        <v>3.4</v>
      </c>
      <c r="AR52" s="334">
        <v>-20.100000000000001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1006835</v>
      </c>
      <c r="AN53" s="322">
        <v>27007</v>
      </c>
      <c r="AO53" s="323">
        <v>-2.2999999999999998</v>
      </c>
      <c r="AP53" s="324">
        <v>47161</v>
      </c>
      <c r="AQ53" s="325">
        <v>-9.4</v>
      </c>
      <c r="AR53" s="326">
        <v>7.1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834983</v>
      </c>
      <c r="AN54" s="330">
        <v>22398</v>
      </c>
      <c r="AO54" s="331">
        <v>8.6999999999999993</v>
      </c>
      <c r="AP54" s="332">
        <v>24595</v>
      </c>
      <c r="AQ54" s="333">
        <v>-8.6999999999999993</v>
      </c>
      <c r="AR54" s="334">
        <v>17.399999999999999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943175</v>
      </c>
      <c r="AN55" s="322">
        <v>25462</v>
      </c>
      <c r="AO55" s="323">
        <v>-5.7</v>
      </c>
      <c r="AP55" s="324">
        <v>43423</v>
      </c>
      <c r="AQ55" s="325">
        <v>-7.9</v>
      </c>
      <c r="AR55" s="326">
        <v>2.2000000000000002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688908</v>
      </c>
      <c r="AN56" s="330">
        <v>18598</v>
      </c>
      <c r="AO56" s="331">
        <v>-17</v>
      </c>
      <c r="AP56" s="332">
        <v>22207</v>
      </c>
      <c r="AQ56" s="333">
        <v>-9.6999999999999993</v>
      </c>
      <c r="AR56" s="334">
        <v>-7.3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968142</v>
      </c>
      <c r="AN57" s="322">
        <v>26416</v>
      </c>
      <c r="AO57" s="323">
        <v>3.7</v>
      </c>
      <c r="AP57" s="324">
        <v>45265</v>
      </c>
      <c r="AQ57" s="325">
        <v>4.2</v>
      </c>
      <c r="AR57" s="326">
        <v>-0.5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748011</v>
      </c>
      <c r="AN58" s="330">
        <v>20410</v>
      </c>
      <c r="AO58" s="331">
        <v>9.6999999999999993</v>
      </c>
      <c r="AP58" s="332">
        <v>22600</v>
      </c>
      <c r="AQ58" s="333">
        <v>1.8</v>
      </c>
      <c r="AR58" s="334">
        <v>7.9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2105709</v>
      </c>
      <c r="AN59" s="322">
        <v>58322</v>
      </c>
      <c r="AO59" s="323">
        <v>120.8</v>
      </c>
      <c r="AP59" s="324">
        <v>54621</v>
      </c>
      <c r="AQ59" s="325">
        <v>20.7</v>
      </c>
      <c r="AR59" s="326">
        <v>100.1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1456400</v>
      </c>
      <c r="AN60" s="330">
        <v>40338</v>
      </c>
      <c r="AO60" s="331">
        <v>97.6</v>
      </c>
      <c r="AP60" s="332">
        <v>30892</v>
      </c>
      <c r="AQ60" s="333">
        <v>36.700000000000003</v>
      </c>
      <c r="AR60" s="334">
        <v>60.9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1212369</v>
      </c>
      <c r="AN61" s="337">
        <v>32971</v>
      </c>
      <c r="AO61" s="338">
        <v>13.9</v>
      </c>
      <c r="AP61" s="339">
        <v>48508</v>
      </c>
      <c r="AQ61" s="340">
        <v>1.8</v>
      </c>
      <c r="AR61" s="326">
        <v>12.1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900293</v>
      </c>
      <c r="AN62" s="330">
        <v>24468</v>
      </c>
      <c r="AO62" s="331">
        <v>16.5</v>
      </c>
      <c r="AP62" s="332">
        <v>25446</v>
      </c>
      <c r="AQ62" s="333">
        <v>4.7</v>
      </c>
      <c r="AR62" s="334">
        <v>11.8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5YkI3FqSmlhNxJQPR6tOtz/FH5NKVW7hJYmD+fY1eS4ymLgHsaOTUPyLprCNJ1ONRpVFzwlOGlcMnIYp63KeRg==" saltValue="OMkBDq31fRe0OjXeKIAp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Yub9pDsXOZmTYAM8Nl+lBj+K2+bMLDptJZ+e5fGhQh18PBs5F09thbkE52J1PDvG1UylMelwtD/6YvJx+arnWA==" saltValue="LGAdgy9W9Vz+j9JZEicPY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G1" zoomScaleNormal="100" zoomScaleSheetLayoutView="55" workbookViewId="0">
      <selection activeCell="AG1" sqref="AG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jhANEtacqG9BpVTB8kis8G19JHZhVSeDgPNkGGqxh9859ircdRetLinOM33tabHwDCFSplw9WJzy6U66XYKISg==" saltValue="skV4e0GAINf+2Yhey6ck2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10.119999999999999</v>
      </c>
      <c r="G47" s="12">
        <v>18.47</v>
      </c>
      <c r="H47" s="12">
        <v>20.04</v>
      </c>
      <c r="I47" s="12">
        <v>18.61</v>
      </c>
      <c r="J47" s="13">
        <v>16.78</v>
      </c>
    </row>
    <row r="48" spans="2:10" ht="57.75" customHeight="1" x14ac:dyDescent="0.15">
      <c r="B48" s="14"/>
      <c r="C48" s="1141" t="s">
        <v>4</v>
      </c>
      <c r="D48" s="1141"/>
      <c r="E48" s="1142"/>
      <c r="F48" s="15">
        <v>6.49</v>
      </c>
      <c r="G48" s="16">
        <v>7.88</v>
      </c>
      <c r="H48" s="16">
        <v>8.42</v>
      </c>
      <c r="I48" s="16">
        <v>6.09</v>
      </c>
      <c r="J48" s="17">
        <v>7.08</v>
      </c>
    </row>
    <row r="49" spans="2:10" ht="57.75" customHeight="1" thickBot="1" x14ac:dyDescent="0.2">
      <c r="B49" s="18"/>
      <c r="C49" s="1143" t="s">
        <v>5</v>
      </c>
      <c r="D49" s="1143"/>
      <c r="E49" s="1144"/>
      <c r="F49" s="19">
        <v>2.36</v>
      </c>
      <c r="G49" s="20">
        <v>10.67</v>
      </c>
      <c r="H49" s="20">
        <v>1.5</v>
      </c>
      <c r="I49" s="20" t="s">
        <v>531</v>
      </c>
      <c r="J49" s="21" t="s">
        <v>532</v>
      </c>
    </row>
    <row r="50" spans="2:10" x14ac:dyDescent="0.15"/>
  </sheetData>
  <sheetProtection algorithmName="SHA-512" hashValue="WkXvNkg3QURxMZUroErqi3KoXpZy1Z2R8+h02tf+tBN4PTuqkwDpDj8/4TLypJA2jeCgyLu3azNt60bczZSVqQ==" saltValue="8qt2qinIgMVdRdBx+KqH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2026-03-16T23:48:16Z</cp:lastPrinted>
  <dcterms:created xsi:type="dcterms:W3CDTF">2026-02-26T09:53:10Z</dcterms:created>
  <dcterms:modified xsi:type="dcterms:W3CDTF">2026-03-18T23:44:00Z</dcterms:modified>
  <cp:category/>
</cp:coreProperties>
</file>